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690" windowHeight="6090" activeTab="0"/>
  </bookViews>
  <sheets>
    <sheet name="показники" sheetId="1" r:id="rId1"/>
  </sheets>
  <definedNames>
    <definedName name="_xlnm.Print_Titles" localSheetId="0">'показники'!$A:$A,'показники'!$3:$4</definedName>
    <definedName name="_xlnm.Print_Area" localSheetId="0">'показники'!$A$1:$GS$46</definedName>
  </definedNames>
  <calcPr fullCalcOnLoad="1"/>
</workbook>
</file>

<file path=xl/sharedStrings.xml><?xml version="1.0" encoding="utf-8"?>
<sst xmlns="http://schemas.openxmlformats.org/spreadsheetml/2006/main" count="636" uniqueCount="176">
  <si>
    <t>за який період</t>
  </si>
  <si>
    <t>Макс</t>
  </si>
  <si>
    <t>Мінім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</si>
  <si>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</si>
  <si>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</si>
  <si>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</si>
  <si>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</si>
  <si>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</si>
  <si>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</si>
  <si>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</si>
  <si>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</si>
  <si>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</si>
  <si>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</si>
  <si>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</si>
  <si>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</si>
  <si>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Мур.-Куриловецький</t>
  </si>
  <si>
    <t>Немирівський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</si>
  <si>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</si>
  <si>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</si>
  <si>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</si>
  <si>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</si>
  <si>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</si>
  <si>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</si>
  <si>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</si>
  <si>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</si>
  <si>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</si>
  <si>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</si>
  <si>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</si>
  <si>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</si>
  <si>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м.  Вінниця</t>
  </si>
  <si>
    <t>м.  Жмеринка</t>
  </si>
  <si>
    <t>м.  Козятин</t>
  </si>
  <si>
    <t>м.  Ладижин</t>
  </si>
  <si>
    <t>м.  Мог. Подільський</t>
  </si>
  <si>
    <t>м.  Хмільник</t>
  </si>
  <si>
    <t>Всього по області</t>
  </si>
  <si>
    <t xml:space="preserve">Оратівський </t>
  </si>
  <si>
    <t>Райони</t>
  </si>
  <si>
    <t>Міста обласного значення</t>
  </si>
  <si>
    <t>місце</t>
  </si>
  <si>
    <t>січень-червень 2005р.</t>
  </si>
  <si>
    <t xml:space="preserve">Частка податкових надходжень від діяльності малого підприємництва (фізичних та юридичних осіб) у загальному обсязі податкових надходжень, відсотків
</t>
  </si>
  <si>
    <t>січень-вересень 2006р.</t>
  </si>
  <si>
    <t>Темп зростання (зменшення) обсягу промислової продукції (робіт, послуг), %</t>
  </si>
  <si>
    <t>січень-вересень 2005р.</t>
  </si>
  <si>
    <t>Частка податкових надходжень від субєктів малого підприємництва - платників єдиного податку (фізичних та юридичних осіб) і фіксованого сільськогосподарського податку в загальному обсязі податкових надходжень</t>
  </si>
  <si>
    <t xml:space="preserve"> 2005р.</t>
  </si>
  <si>
    <t>2005р.</t>
  </si>
  <si>
    <t>Рівень зайнятості на малих підприємствах, відсотків населення у працездатному віці**</t>
  </si>
  <si>
    <t>2006р.</t>
  </si>
  <si>
    <t xml:space="preserve"> 2006р.</t>
  </si>
  <si>
    <t>січень-березень 2006р.</t>
  </si>
  <si>
    <t>січень-березень 2007р.</t>
  </si>
  <si>
    <t>Темп зростання (зниження) реальної заробітної плати, відсотків</t>
  </si>
  <si>
    <t xml:space="preserve">Абсолютний приріст обсягу обороту роздрібної торгівлі на одну особу (юридичні особи), гривень </t>
  </si>
  <si>
    <t>Темп зростання (зменшення) кількості малих підприємств, відсотків (до 2004 року) (остання статистична звітність тільки за 2005 рік)</t>
  </si>
  <si>
    <t>Кількість малих підприємств у розрахунку на 10 тис. наявного населення, одиниць (остання статистична звітність тільки за 2005 рік)</t>
  </si>
  <si>
    <t>Кількість малих підприємств, що реалізували продукцію та надавали послуги, відсотків (остання статистична звітність тільки за 2005 рік)</t>
  </si>
  <si>
    <t>Питома вага прибуткових малих підприємств у загальній кількості малих підприємств, відсотків (остання статистична звітність тільки за 2005 рік)</t>
  </si>
  <si>
    <t>Середньомісячна заробітна плата найманих працівників малих підприємств, грн.(остання статистична звітність тільки за 2005 рік)</t>
  </si>
  <si>
    <t>* - показник не враховується для визначення загального місця по області</t>
  </si>
  <si>
    <t>січень-березень 2007 р.</t>
  </si>
  <si>
    <t>січень-березень 2008 р.</t>
  </si>
  <si>
    <t xml:space="preserve"> січень-червень    2007 р.</t>
  </si>
  <si>
    <t xml:space="preserve"> січень-червень     2008 р.</t>
  </si>
  <si>
    <t>Частка працівників, яким нараховано заробітну плату нижче прожиткового мінімуму за червень для працездатної особи, відсотків</t>
  </si>
  <si>
    <t>на    01.10.2009 р.</t>
  </si>
  <si>
    <t>січень-листопад          2009 р.</t>
  </si>
  <si>
    <t>за вересень 2009 р.</t>
  </si>
  <si>
    <t>на    01.10.2010 р.</t>
  </si>
  <si>
    <t>січень-листопад          2010 р.</t>
  </si>
  <si>
    <t>за вересень 2010 р.</t>
  </si>
  <si>
    <t>-</t>
  </si>
  <si>
    <t>–</t>
  </si>
  <si>
    <t>Кількість сільських населених пунктів з чисельністю населення до 1000 жителів, в яких розташовані фельдшерсько-акушерські пункти, відсотків до загальної кількості таких сільських населених пунктів.</t>
  </si>
  <si>
    <t>І квартал 2012 р.</t>
  </si>
  <si>
    <t>І квартал 2011 р.</t>
  </si>
  <si>
    <t>33. Темп зростання (зменшення) заборгованості із страхових внесків економічно активних платників до Пенсійного фонду України, відсотків до початку року*</t>
  </si>
  <si>
    <t>* В зв'язку з реструктуризацією структурних підрозділів Пенсійного фонду, по Жмеринському, Козятинському, Могилів-Подільському та Хмільницькому районах дані наведені разом із відповідними містами</t>
  </si>
  <si>
    <t>28. Рівень виконання доходів загального фонду місцевих бюджетів, відсотків до завтерджених органами місцевого самоврядування річних показників</t>
  </si>
  <si>
    <t>29. Темп зростання (зменшення) доходів місцевих бюджетів (без трансфертів), відсотків до відповідного періоду попереднього року</t>
  </si>
  <si>
    <t>30. Обсяг податкових надхододжень до місцевих бюджетів у розрахунку на одиницю населення, гривень</t>
  </si>
  <si>
    <t xml:space="preserve">45. Темп зростання (зменшення) обороту роздрібної торгівлі, відсотків до відповідного періоду попереднього року </t>
  </si>
  <si>
    <t>43. Кількість створених нових робочих місць на малих та середніх підприємствах, що отримали фінансову допомогу з місцевих бюджетів на часткове відшкодування відсоткових ставок за кредитами, залученими суб'єктами малого і середнього підприємництва для реалізації інвестиційних проектів, відсотків до загальної кількості створених нових робочих місць на таких підприємствах</t>
  </si>
  <si>
    <t>23. Темп зростання (зменшення) обсягу прямих іноземних інвестицій, відсотків до обсягів на початок року  *</t>
  </si>
  <si>
    <t>на 1 січня 2011р.</t>
  </si>
  <si>
    <t>на 1 січня 2012р.</t>
  </si>
  <si>
    <t>24. Обсяг прямих іноземних інвестицій на одну особу наростаючим підсумком з початку інвестування, доларів США  *</t>
  </si>
  <si>
    <t>22. Обсяги інвестицій в основний капітал (крім інвестицій з державного бюджету) у розрахунку на одиницю населення наростаючим підсумком з початку року, гривень</t>
  </si>
  <si>
    <t>64. Темп зростання (зменшення) заборгованості населення з оплати житлово-комунальних послуг, відсотків до початку звітного року</t>
  </si>
  <si>
    <t>55. Приріст (зменшення) заборгованості з виплати заробітної плати до початку, тис. грн.</t>
  </si>
  <si>
    <t>56. Темп зростання (зменшення) заборгованості з виплати заробітної плати, відсотків до початку року</t>
  </si>
  <si>
    <t>9. Темп зростання (зменшення) поголів'я великої рогатої худоби, усього, відсотків до відповідної дати попереднього року</t>
  </si>
  <si>
    <t>10. Темп зростання (зменшення) поголів'я корів, відсотків до відповідної дати попереднього року</t>
  </si>
  <si>
    <t>на 1 квітня 2011р.</t>
  </si>
  <si>
    <t>на 1 квітня 2012р.</t>
  </si>
  <si>
    <t>11. Темп зростання (зменшення) поголів'я свиней, відсотків до відповідної дати попереднього року</t>
  </si>
  <si>
    <t>12. Темп зростання (зменшення) поголів'я птиці, відсотків до відповідної дати попереднього року</t>
  </si>
  <si>
    <t>71. Чисельність дітей у дошкільних навчальних закладах у розрахунку на 100 місць, осіб</t>
  </si>
  <si>
    <t>57. Темп зростання (зменшення) обсягу введення в експлуатацію житла, відсотків</t>
  </si>
  <si>
    <t xml:space="preserve">58. Обсяг введеного в експлуатацію житла у розрахунку на 10 тис. населення, кв. м загальної площі  </t>
  </si>
  <si>
    <t>25. Частка інноваційно-активних підприємств у загальній кількості промислових підприємств, відсотків</t>
  </si>
  <si>
    <t>26. Частка реалізованої інноваційної продукції в загальному обсязі реалізованої промислової продукції, відсотків</t>
  </si>
  <si>
    <t>4. Обсяг реалізованої промислової продукції (товарів, послуг) у відпускних цінах підприємств (без податку на додану вартість та акцизу) в розрахунку на одиницю населення, гривень</t>
  </si>
  <si>
    <t xml:space="preserve">18. Рівень оплати за спожиту електроенергію наростаючим підсумком з початку року, відсотків </t>
  </si>
  <si>
    <t>19. Рівень оплати за спожитий природний газ наростаючим підсумком з початку року, відсотків</t>
  </si>
  <si>
    <t>20. Темп зростання (зменшення) обсягу експорту товарів, відсотків до відповідного періоду попереднього року</t>
  </si>
  <si>
    <t>35. Темп зростання (зменшення) заборгованості із сплати єдиного внеску на загальнообов'язкове державне соціальне страхування, відсотків до початку року*</t>
  </si>
  <si>
    <t>67. Середній розмір призначеної субсидії для відшкодування витрат на оплату житлово-комунальних послуг, гривень</t>
  </si>
  <si>
    <t>…1 - Інформація конфіденційна відповідно до Закону України "Про державну статистику"</t>
  </si>
  <si>
    <t>січень-червень 2011 р.</t>
  </si>
  <si>
    <t>січень-червень 2012 р.</t>
  </si>
  <si>
    <t>31. Темп зростання (зменшення) податкового боргу за податковими зобов'язаннями платників до зведеного бюджету, відсотків до початку року</t>
  </si>
  <si>
    <t>50. Приріст (зменшення) населення, відсотків до початку року</t>
  </si>
  <si>
    <t>січень-травень 2011 р.</t>
  </si>
  <si>
    <t>січень-травень 2012 р.</t>
  </si>
  <si>
    <t>–0,26</t>
  </si>
  <si>
    <t>–0,47</t>
  </si>
  <si>
    <t>–0,40</t>
  </si>
  <si>
    <t>–0,34</t>
  </si>
  <si>
    <t>–0,19</t>
  </si>
  <si>
    <t>–0,17</t>
  </si>
  <si>
    <t>–0,35</t>
  </si>
  <si>
    <t>–0,23</t>
  </si>
  <si>
    <t>–0,45</t>
  </si>
  <si>
    <t>–0,27</t>
  </si>
  <si>
    <t>–0,51</t>
  </si>
  <si>
    <t>–0,67</t>
  </si>
  <si>
    <t>–0,48</t>
  </si>
  <si>
    <t>–0,31</t>
  </si>
  <si>
    <t>–0,62</t>
  </si>
  <si>
    <t>–0,56</t>
  </si>
  <si>
    <t>–0,32</t>
  </si>
  <si>
    <t>–0,55</t>
  </si>
  <si>
    <t>–0,36</t>
  </si>
  <si>
    <t>–0,60</t>
  </si>
  <si>
    <t>–0,41</t>
  </si>
  <si>
    <t>–0,28</t>
  </si>
  <si>
    <t>–0,24</t>
  </si>
  <si>
    <t>–0,12</t>
  </si>
  <si>
    <t>–0,22</t>
  </si>
  <si>
    <t>–0,29</t>
  </si>
  <si>
    <t>–0,21</t>
  </si>
  <si>
    <t>–0,52</t>
  </si>
  <si>
    <t>–0,42</t>
  </si>
  <si>
    <t>–0,25</t>
  </si>
  <si>
    <t>–0,13</t>
  </si>
  <si>
    <t>–0,05</t>
  </si>
  <si>
    <t>–0,02</t>
  </si>
  <si>
    <t>Загальний рейтинг по всім показникам</t>
  </si>
  <si>
    <t>21. Коефіцієнт покриття імпорту експортом</t>
  </si>
  <si>
    <t>**** -   заборгованість по внескам відсутня</t>
  </si>
  <si>
    <t>75. Кількість зареєстрованих злочинів на 10 тис. населення</t>
  </si>
  <si>
    <t>* - не газифіковані</t>
  </si>
  <si>
    <t>Показники, за якими визначено комплексну оцінку районів та міст обласного значення за підсумками І півріччя 2014 року</t>
  </si>
  <si>
    <t>січень-червень 2013р.</t>
  </si>
  <si>
    <t>січень-червень 2014 р.</t>
  </si>
  <si>
    <t>січень-червень 2014р.</t>
  </si>
  <si>
    <t>місце за січень-червень 2014 р</t>
  </si>
  <si>
    <t>місце за січень-червень 2013 р</t>
  </si>
  <si>
    <t>дані за січень-червень 2013 р.</t>
  </si>
  <si>
    <t>дані за січень-червень 2014 р.</t>
  </si>
  <si>
    <t>січень-травень 2013р.</t>
  </si>
  <si>
    <t>січень-травень 2014 р.</t>
  </si>
  <si>
    <t>****</t>
  </si>
  <si>
    <t>станом на 01.07.2013р.</t>
  </si>
  <si>
    <t>станом на 01.07.2014р.</t>
  </si>
  <si>
    <t>0*</t>
  </si>
  <si>
    <t>*</t>
  </si>
  <si>
    <t>січень-березень    2013р.</t>
  </si>
  <si>
    <t>січень-березень   2014р.</t>
  </si>
  <si>
    <t>січень-березень 2013р.</t>
  </si>
  <si>
    <t>січень-березень 2014 р.</t>
  </si>
  <si>
    <r>
      <t>…</t>
    </r>
    <r>
      <rPr>
        <vertAlign val="superscript"/>
        <sz val="14"/>
        <rFont val="Times New Roman"/>
        <family val="1"/>
      </rPr>
      <t>1</t>
    </r>
  </si>
  <si>
    <r>
      <t>…</t>
    </r>
    <r>
      <rPr>
        <vertAlign val="superscript"/>
        <sz val="14"/>
        <color indexed="8"/>
        <rFont val="Times New Roman"/>
        <family val="1"/>
      </rPr>
      <t>1</t>
    </r>
  </si>
  <si>
    <t xml:space="preserve">* - на початок  року заборгованість із заробітної плати була відсутня, а станом на звітну дату є сума боргу
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</si>
</sst>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0.0;[Red]\-0.0;&quot;-&quot;;@"/>
    <numFmt numFmtId="202" formatCode="0;[Red]\-0;&quot;-&quot;;@"/>
    <numFmt numFmtId="203" formatCode="0.00;[Red]\-0.00;&quot;-&quot;;@"/>
    <numFmt numFmtId="204" formatCode="0.00;[Red]\-0.00;&quot;-&quot;;@\ "/>
    <numFmt numFmtId="205" formatCode="0.00;[Red]\-0.00;;@\ "/>
    <numFmt numFmtId="206" formatCode="0.00;[Red]\-0.00;;@"/>
    <numFmt numFmtId="207" formatCode="#0.0"/>
    <numFmt numFmtId="208" formatCode="0;[Red]\-0;;@"/>
    <numFmt numFmtId="209" formatCode="#,##0.0"/>
    <numFmt numFmtId="210" formatCode="0.00000000"/>
    <numFmt numFmtId="211" formatCode="0.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_-* #,##0.000\ _г_р_н_._-;\-* #,##0.000\ _г_р_н_._-;_-* &quot;-&quot;??\ _г_р_н_._-;_-@_-"/>
    <numFmt numFmtId="216" formatCode="_-* #,##0.0\ _г_р_н_._-;\-* #,##0.0\ _г_р_н_._-;_-* &quot;-&quot;??\ _г_р_н_._-;_-@_-"/>
    <numFmt numFmtId="217" formatCode="0.0_ ;\-0.0\ "/>
    <numFmt numFmtId="218" formatCode="[$€-2]\ ###,000_);[Red]\([$€-2]\ ###,000\)"/>
    <numFmt numFmtId="219" formatCode="0.00_ ;[Red]\-0.00\ "/>
    <numFmt numFmtId="220" formatCode="0.0_ ;[Red]\-0.0\ "/>
    <numFmt numFmtId="221" formatCode="0.0;[Red]0.0"/>
    <numFmt numFmtId="222" formatCode="&quot;Так&quot;;&quot;Так&quot;;&quot;Ні&quot;"/>
    <numFmt numFmtId="223" formatCode="&quot;Істина&quot;;&quot;Істина&quot;;&quot;Хибність&quot;"/>
    <numFmt numFmtId="224" formatCode="&quot;Увімк&quot;;&quot;Увімк&quot;;&quot;Вимк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6" fontId="5" fillId="0" borderId="0" xfId="6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196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left"/>
    </xf>
    <xf numFmtId="196" fontId="6" fillId="0" borderId="0" xfId="0" applyNumberFormat="1" applyFont="1" applyFill="1" applyBorder="1" applyAlignment="1">
      <alignment horizontal="center" vertical="center"/>
    </xf>
    <xf numFmtId="196" fontId="11" fillId="0" borderId="0" xfId="5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197" fontId="6" fillId="0" borderId="0" xfId="0" applyNumberFormat="1" applyFont="1" applyFill="1" applyBorder="1" applyAlignment="1" applyProtection="1">
      <alignment horizontal="left"/>
      <protection locked="0"/>
    </xf>
    <xf numFmtId="197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97" fontId="10" fillId="0" borderId="0" xfId="0" applyNumberFormat="1" applyFont="1" applyFill="1" applyBorder="1" applyAlignment="1" applyProtection="1">
      <alignment horizontal="left"/>
      <protection locked="0"/>
    </xf>
    <xf numFmtId="197" fontId="10" fillId="0" borderId="0" xfId="0" applyNumberFormat="1" applyFont="1" applyFill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97" fontId="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6" fontId="7" fillId="0" borderId="12" xfId="0" applyNumberFormat="1" applyFont="1" applyFill="1" applyBorder="1" applyAlignment="1">
      <alignment horizontal="center"/>
    </xf>
    <xf numFmtId="196" fontId="7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96" fontId="12" fillId="0" borderId="13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216" fontId="15" fillId="0" borderId="0" xfId="64" applyNumberFormat="1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 vertical="center" wrapText="1"/>
    </xf>
    <xf numFmtId="196" fontId="7" fillId="0" borderId="15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6" fontId="12" fillId="0" borderId="16" xfId="0" applyNumberFormat="1" applyFont="1" applyFill="1" applyBorder="1" applyAlignment="1">
      <alignment horizontal="center" vertical="center" wrapText="1"/>
    </xf>
    <xf numFmtId="6" fontId="12" fillId="0" borderId="17" xfId="0" applyNumberFormat="1" applyFont="1" applyFill="1" applyBorder="1" applyAlignment="1">
      <alignment horizontal="center" vertical="center" wrapText="1"/>
    </xf>
    <xf numFmtId="6" fontId="12" fillId="0" borderId="10" xfId="0" applyNumberFormat="1" applyFont="1" applyFill="1" applyBorder="1" applyAlignment="1">
      <alignment horizontal="center" vertical="center" wrapText="1"/>
    </xf>
    <xf numFmtId="6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96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196" fontId="14" fillId="0" borderId="19" xfId="0" applyNumberFormat="1" applyFont="1" applyFill="1" applyBorder="1" applyAlignment="1">
      <alignment horizontal="center"/>
    </xf>
    <xf numFmtId="196" fontId="14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16" fontId="13" fillId="0" borderId="0" xfId="64" applyNumberFormat="1" applyFont="1" applyFill="1" applyBorder="1" applyAlignment="1">
      <alignment horizontal="center"/>
    </xf>
    <xf numFmtId="216" fontId="13" fillId="0" borderId="20" xfId="6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16" fontId="17" fillId="0" borderId="0" xfId="64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196" fontId="12" fillId="0" borderId="10" xfId="0" applyNumberFormat="1" applyFont="1" applyFill="1" applyBorder="1" applyAlignment="1">
      <alignment horizontal="center" vertical="center" wrapText="1"/>
    </xf>
    <xf numFmtId="196" fontId="7" fillId="0" borderId="21" xfId="0" applyNumberFormat="1" applyFont="1" applyFill="1" applyBorder="1" applyAlignment="1">
      <alignment horizontal="center" vertical="center" wrapText="1"/>
    </xf>
    <xf numFmtId="196" fontId="13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96" fontId="14" fillId="0" borderId="22" xfId="0" applyNumberFormat="1" applyFont="1" applyFill="1" applyBorder="1" applyAlignment="1">
      <alignment horizontal="center" vertical="center"/>
    </xf>
    <xf numFmtId="196" fontId="14" fillId="0" borderId="19" xfId="0" applyNumberFormat="1" applyFont="1" applyFill="1" applyBorder="1" applyAlignment="1">
      <alignment horizontal="center" vertical="center"/>
    </xf>
    <xf numFmtId="6" fontId="12" fillId="33" borderId="16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/>
    </xf>
    <xf numFmtId="1" fontId="13" fillId="33" borderId="11" xfId="0" applyNumberFormat="1" applyFont="1" applyFill="1" applyBorder="1" applyAlignment="1">
      <alignment horizontal="center" vertical="center"/>
    </xf>
    <xf numFmtId="1" fontId="13" fillId="33" borderId="21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/>
    </xf>
    <xf numFmtId="1" fontId="13" fillId="33" borderId="21" xfId="0" applyNumberFormat="1" applyFont="1" applyFill="1" applyBorder="1" applyAlignment="1">
      <alignment horizontal="center"/>
    </xf>
    <xf numFmtId="196" fontId="12" fillId="0" borderId="23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6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6" fontId="12" fillId="33" borderId="17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vertical="center"/>
    </xf>
    <xf numFmtId="196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" fontId="13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" fontId="13" fillId="33" borderId="24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3" fillId="33" borderId="24" xfId="0" applyNumberFormat="1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96" fontId="13" fillId="33" borderId="10" xfId="55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/>
    </xf>
    <xf numFmtId="196" fontId="13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 vertical="center" wrapText="1"/>
    </xf>
    <xf numFmtId="1" fontId="13" fillId="33" borderId="14" xfId="0" applyNumberFormat="1" applyFont="1" applyFill="1" applyBorder="1" applyAlignment="1">
      <alignment horizontal="center"/>
    </xf>
    <xf numFmtId="1" fontId="13" fillId="33" borderId="14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 vertical="center"/>
    </xf>
    <xf numFmtId="196" fontId="14" fillId="33" borderId="10" xfId="0" applyNumberFormat="1" applyFont="1" applyFill="1" applyBorder="1" applyAlignment="1">
      <alignment horizontal="center" vertical="center"/>
    </xf>
    <xf numFmtId="196" fontId="14" fillId="33" borderId="19" xfId="0" applyNumberFormat="1" applyFont="1" applyFill="1" applyBorder="1" applyAlignment="1">
      <alignment horizontal="center"/>
    </xf>
    <xf numFmtId="2" fontId="14" fillId="33" borderId="19" xfId="0" applyNumberFormat="1" applyFont="1" applyFill="1" applyBorder="1" applyAlignment="1">
      <alignment horizontal="center"/>
    </xf>
    <xf numFmtId="196" fontId="13" fillId="33" borderId="19" xfId="0" applyNumberFormat="1" applyFont="1" applyFill="1" applyBorder="1" applyAlignment="1">
      <alignment horizontal="center"/>
    </xf>
    <xf numFmtId="196" fontId="18" fillId="33" borderId="1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 vertical="center"/>
    </xf>
    <xf numFmtId="196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1" fontId="18" fillId="33" borderId="24" xfId="0" applyNumberFormat="1" applyFont="1" applyFill="1" applyBorder="1" applyAlignment="1">
      <alignment horizontal="center" vertical="center"/>
    </xf>
    <xf numFmtId="1" fontId="18" fillId="33" borderId="24" xfId="0" applyNumberFormat="1" applyFont="1" applyFill="1" applyBorder="1" applyAlignment="1">
      <alignment horizontal="center"/>
    </xf>
    <xf numFmtId="1" fontId="18" fillId="33" borderId="21" xfId="0" applyNumberFormat="1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1" fontId="18" fillId="33" borderId="11" xfId="0" applyNumberFormat="1" applyFont="1" applyFill="1" applyBorder="1" applyAlignment="1">
      <alignment horizontal="center"/>
    </xf>
    <xf numFmtId="1" fontId="18" fillId="33" borderId="24" xfId="0" applyNumberFormat="1" applyFont="1" applyFill="1" applyBorder="1" applyAlignment="1">
      <alignment horizontal="center" vertical="center" wrapText="1"/>
    </xf>
    <xf numFmtId="196" fontId="18" fillId="33" borderId="10" xfId="0" applyNumberFormat="1" applyFont="1" applyFill="1" applyBorder="1" applyAlignment="1">
      <alignment horizontal="center" vertical="center" wrapText="1"/>
    </xf>
    <xf numFmtId="196" fontId="14" fillId="33" borderId="10" xfId="55" applyNumberFormat="1" applyFont="1" applyFill="1" applyBorder="1" applyAlignment="1">
      <alignment horizontal="center"/>
      <protection/>
    </xf>
    <xf numFmtId="0" fontId="18" fillId="33" borderId="10" xfId="0" applyFont="1" applyFill="1" applyBorder="1" applyAlignment="1">
      <alignment horizontal="center" vertical="center"/>
    </xf>
    <xf numFmtId="196" fontId="13" fillId="33" borderId="14" xfId="0" applyNumberFormat="1" applyFont="1" applyFill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 vertical="center"/>
    </xf>
    <xf numFmtId="196" fontId="19" fillId="33" borderId="23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 vertical="center" wrapText="1"/>
    </xf>
    <xf numFmtId="1" fontId="20" fillId="33" borderId="25" xfId="0" applyNumberFormat="1" applyFont="1" applyFill="1" applyBorder="1" applyAlignment="1">
      <alignment horizontal="center" vertical="center"/>
    </xf>
    <xf numFmtId="196" fontId="19" fillId="33" borderId="14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196" fontId="14" fillId="33" borderId="19" xfId="0" applyNumberFormat="1" applyFont="1" applyFill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196" fontId="14" fillId="33" borderId="11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96" fontId="7" fillId="34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1" fontId="12" fillId="0" borderId="11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196" fontId="8" fillId="0" borderId="30" xfId="0" applyNumberFormat="1" applyFont="1" applyFill="1" applyBorder="1" applyAlignment="1">
      <alignment horizontal="left" wrapText="1"/>
    </xf>
    <xf numFmtId="196" fontId="7" fillId="0" borderId="3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96" fontId="8" fillId="0" borderId="30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115"/>
  <sheetViews>
    <sheetView tabSelected="1" view="pageBreakPreview" zoomScale="68" zoomScaleNormal="68" zoomScaleSheetLayoutView="68" zoomScalePageLayoutView="40" workbookViewId="0" topLeftCell="A9">
      <pane xSplit="7" topLeftCell="EJ1" activePane="topRight" state="frozen"/>
      <selection pane="topLeft" activeCell="A1" sqref="A1"/>
      <selection pane="topRight" activeCell="FP16" sqref="FP16"/>
    </sheetView>
  </sheetViews>
  <sheetFormatPr defaultColWidth="9.00390625" defaultRowHeight="5.25" customHeight="1"/>
  <cols>
    <col min="1" max="1" width="32.25390625" style="1" customWidth="1"/>
    <col min="2" max="3" width="18.00390625" style="1" hidden="1" customWidth="1"/>
    <col min="4" max="4" width="17.125" style="1" hidden="1" customWidth="1"/>
    <col min="5" max="5" width="8.625" style="1" hidden="1" customWidth="1"/>
    <col min="6" max="6" width="17.125" style="1" hidden="1" customWidth="1"/>
    <col min="7" max="7" width="12.375" style="1" hidden="1" customWidth="1"/>
    <col min="8" max="8" width="15.00390625" style="1" customWidth="1"/>
    <col min="9" max="9" width="9.375" style="1" customWidth="1"/>
    <col min="10" max="10" width="13.00390625" style="1" customWidth="1"/>
    <col min="11" max="11" width="11.375" style="1" customWidth="1"/>
    <col min="12" max="12" width="7.125" style="2" hidden="1" customWidth="1"/>
    <col min="13" max="13" width="12.375" style="2" customWidth="1"/>
    <col min="14" max="14" width="8.875" style="2" customWidth="1"/>
    <col min="15" max="15" width="12.875" style="2" customWidth="1"/>
    <col min="16" max="16" width="11.75390625" style="2" customWidth="1"/>
    <col min="17" max="17" width="12.00390625" style="2" customWidth="1"/>
    <col min="18" max="18" width="8.375" style="2" customWidth="1"/>
    <col min="19" max="19" width="13.00390625" style="2" customWidth="1"/>
    <col min="20" max="20" width="8.625" style="2" customWidth="1"/>
    <col min="21" max="21" width="12.875" style="2" customWidth="1"/>
    <col min="22" max="22" width="8.375" style="2" customWidth="1"/>
    <col min="23" max="23" width="12.25390625" style="2" customWidth="1"/>
    <col min="24" max="24" width="8.375" style="2" customWidth="1"/>
    <col min="25" max="25" width="15.375" style="2" customWidth="1"/>
    <col min="26" max="26" width="9.00390625" style="2" customWidth="1"/>
    <col min="27" max="27" width="15.00390625" style="2" customWidth="1"/>
    <col min="28" max="28" width="10.125" style="2" customWidth="1"/>
    <col min="29" max="29" width="12.125" style="2" customWidth="1"/>
    <col min="30" max="30" width="8.625" style="2" customWidth="1"/>
    <col min="31" max="31" width="12.25390625" style="2" customWidth="1"/>
    <col min="32" max="32" width="9.00390625" style="2" customWidth="1"/>
    <col min="33" max="33" width="10.625" style="2" customWidth="1"/>
    <col min="34" max="34" width="10.375" style="2" customWidth="1"/>
    <col min="35" max="35" width="11.00390625" style="2" customWidth="1"/>
    <col min="36" max="36" width="7.75390625" style="2" customWidth="1"/>
    <col min="37" max="37" width="12.00390625" style="2" customWidth="1"/>
    <col min="38" max="38" width="9.25390625" style="2" customWidth="1"/>
    <col min="39" max="39" width="13.875" style="2" customWidth="1"/>
    <col min="40" max="40" width="8.625" style="2" customWidth="1"/>
    <col min="41" max="41" width="12.625" style="2" customWidth="1"/>
    <col min="42" max="42" width="10.75390625" style="2" customWidth="1"/>
    <col min="43" max="43" width="12.875" style="2" customWidth="1"/>
    <col min="44" max="44" width="10.125" style="2" customWidth="1"/>
    <col min="45" max="45" width="17.125" style="1" hidden="1" customWidth="1"/>
    <col min="46" max="46" width="8.375" style="1" hidden="1" customWidth="1"/>
    <col min="47" max="47" width="17.125" style="2" hidden="1" customWidth="1"/>
    <col min="48" max="48" width="8.375" style="2" hidden="1" customWidth="1"/>
    <col min="49" max="49" width="14.25390625" style="1" customWidth="1"/>
    <col min="50" max="50" width="8.375" style="1" customWidth="1"/>
    <col min="51" max="51" width="11.75390625" style="1" customWidth="1"/>
    <col min="52" max="52" width="10.125" style="1" customWidth="1"/>
    <col min="53" max="53" width="13.625" style="1" customWidth="1"/>
    <col min="54" max="54" width="8.375" style="1" customWidth="1"/>
    <col min="55" max="55" width="12.75390625" style="1" customWidth="1"/>
    <col min="56" max="56" width="8.375" style="1" customWidth="1"/>
    <col min="57" max="57" width="17.125" style="1" hidden="1" customWidth="1"/>
    <col min="58" max="58" width="8.625" style="1" hidden="1" customWidth="1"/>
    <col min="59" max="59" width="17.00390625" style="1" hidden="1" customWidth="1"/>
    <col min="60" max="60" width="8.75390625" style="1" hidden="1" customWidth="1"/>
    <col min="61" max="61" width="17.125" style="1" hidden="1" customWidth="1"/>
    <col min="62" max="62" width="8.625" style="1" hidden="1" customWidth="1"/>
    <col min="63" max="63" width="17.125" style="1" hidden="1" customWidth="1"/>
    <col min="64" max="64" width="8.625" style="1" hidden="1" customWidth="1"/>
    <col min="65" max="65" width="13.75390625" style="2" customWidth="1"/>
    <col min="66" max="66" width="8.625" style="2" customWidth="1"/>
    <col min="67" max="67" width="12.25390625" style="2" customWidth="1"/>
    <col min="68" max="68" width="8.625" style="2" customWidth="1"/>
    <col min="69" max="69" width="13.75390625" style="2" customWidth="1"/>
    <col min="70" max="70" width="8.625" style="2" customWidth="1"/>
    <col min="71" max="71" width="13.125" style="1" customWidth="1"/>
    <col min="72" max="72" width="8.625" style="1" customWidth="1"/>
    <col min="73" max="73" width="17.375" style="1" hidden="1" customWidth="1"/>
    <col min="74" max="74" width="6.25390625" style="1" hidden="1" customWidth="1"/>
    <col min="75" max="75" width="17.25390625" style="1" hidden="1" customWidth="1"/>
    <col min="76" max="76" width="6.625" style="1" hidden="1" customWidth="1"/>
    <col min="77" max="77" width="17.625" style="1" hidden="1" customWidth="1"/>
    <col min="78" max="78" width="6.25390625" style="1" hidden="1" customWidth="1"/>
    <col min="79" max="79" width="17.25390625" style="1" hidden="1" customWidth="1"/>
    <col min="80" max="80" width="7.125" style="1" hidden="1" customWidth="1"/>
    <col min="81" max="81" width="17.125" style="1" hidden="1" customWidth="1"/>
    <col min="82" max="82" width="8.625" style="1" hidden="1" customWidth="1"/>
    <col min="83" max="83" width="17.00390625" style="1" hidden="1" customWidth="1"/>
    <col min="84" max="84" width="8.625" style="1" hidden="1" customWidth="1"/>
    <col min="85" max="85" width="14.25390625" style="1" customWidth="1"/>
    <col min="86" max="86" width="8.625" style="1" customWidth="1"/>
    <col min="87" max="87" width="14.125" style="1" customWidth="1"/>
    <col min="88" max="88" width="8.625" style="1" customWidth="1"/>
    <col min="89" max="89" width="16.75390625" style="1" hidden="1" customWidth="1"/>
    <col min="90" max="90" width="7.125" style="1" hidden="1" customWidth="1"/>
    <col min="91" max="91" width="17.125" style="1" hidden="1" customWidth="1"/>
    <col min="92" max="92" width="8.875" style="1" hidden="1" customWidth="1"/>
    <col min="93" max="93" width="17.125" style="1" hidden="1" customWidth="1"/>
    <col min="94" max="94" width="8.625" style="1" hidden="1" customWidth="1"/>
    <col min="95" max="95" width="17.125" style="1" hidden="1" customWidth="1"/>
    <col min="96" max="96" width="8.625" style="1" hidden="1" customWidth="1"/>
    <col min="97" max="97" width="17.00390625" style="1" hidden="1" customWidth="1"/>
    <col min="98" max="98" width="8.625" style="1" hidden="1" customWidth="1"/>
    <col min="99" max="99" width="16.00390625" style="1" customWidth="1"/>
    <col min="100" max="100" width="8.625" style="1" customWidth="1"/>
    <col min="101" max="101" width="16.125" style="1" customWidth="1"/>
    <col min="102" max="102" width="8.625" style="1" customWidth="1"/>
    <col min="103" max="103" width="13.25390625" style="1" customWidth="1"/>
    <col min="104" max="104" width="8.625" style="1" customWidth="1"/>
    <col min="105" max="105" width="13.125" style="1" customWidth="1"/>
    <col min="106" max="106" width="8.625" style="1" customWidth="1"/>
    <col min="107" max="110" width="11.625" style="1" hidden="1" customWidth="1"/>
    <col min="111" max="111" width="18.25390625" style="1" hidden="1" customWidth="1"/>
    <col min="112" max="112" width="13.125" style="1" hidden="1" customWidth="1"/>
    <col min="113" max="113" width="13.75390625" style="1" hidden="1" customWidth="1"/>
    <col min="114" max="114" width="10.75390625" style="1" hidden="1" customWidth="1"/>
    <col min="115" max="115" width="15.625" style="1" customWidth="1"/>
    <col min="116" max="116" width="8.75390625" style="1" customWidth="1"/>
    <col min="117" max="117" width="13.875" style="1" customWidth="1"/>
    <col min="118" max="118" width="8.75390625" style="1" customWidth="1"/>
    <col min="119" max="119" width="17.00390625" style="1" hidden="1" customWidth="1"/>
    <col min="120" max="120" width="8.625" style="1" hidden="1" customWidth="1"/>
    <col min="121" max="121" width="0.2421875" style="1" hidden="1" customWidth="1"/>
    <col min="122" max="122" width="8.625" style="1" hidden="1" customWidth="1"/>
    <col min="123" max="123" width="17.00390625" style="1" hidden="1" customWidth="1"/>
    <col min="124" max="124" width="8.625" style="1" hidden="1" customWidth="1"/>
    <col min="125" max="125" width="17.25390625" style="1" hidden="1" customWidth="1"/>
    <col min="126" max="126" width="11.875" style="1" hidden="1" customWidth="1"/>
    <col min="127" max="127" width="14.25390625" style="1" hidden="1" customWidth="1"/>
    <col min="128" max="128" width="12.00390625" style="1" hidden="1" customWidth="1"/>
    <col min="129" max="129" width="13.25390625" style="1" customWidth="1"/>
    <col min="130" max="130" width="8.25390625" style="1" customWidth="1"/>
    <col min="131" max="131" width="14.00390625" style="1" customWidth="1"/>
    <col min="132" max="132" width="9.75390625" style="1" customWidth="1"/>
    <col min="133" max="133" width="12.25390625" style="1" customWidth="1"/>
    <col min="134" max="134" width="7.25390625" style="1" customWidth="1"/>
    <col min="135" max="135" width="12.625" style="1" customWidth="1"/>
    <col min="136" max="136" width="7.625" style="1" customWidth="1"/>
    <col min="137" max="137" width="13.25390625" style="1" customWidth="1"/>
    <col min="138" max="138" width="8.625" style="1" customWidth="1"/>
    <col min="139" max="139" width="12.75390625" style="1" customWidth="1"/>
    <col min="140" max="140" width="8.75390625" style="1" customWidth="1"/>
    <col min="141" max="141" width="17.375" style="1" hidden="1" customWidth="1"/>
    <col min="142" max="142" width="6.375" style="1" hidden="1" customWidth="1"/>
    <col min="143" max="143" width="17.75390625" style="1" hidden="1" customWidth="1"/>
    <col min="144" max="144" width="6.625" style="1" hidden="1" customWidth="1"/>
    <col min="145" max="145" width="17.75390625" style="1" hidden="1" customWidth="1"/>
    <col min="146" max="146" width="6.75390625" style="1" hidden="1" customWidth="1"/>
    <col min="147" max="147" width="17.375" style="1" hidden="1" customWidth="1"/>
    <col min="148" max="148" width="6.625" style="1" hidden="1" customWidth="1"/>
    <col min="149" max="149" width="17.25390625" style="1" hidden="1" customWidth="1"/>
    <col min="150" max="150" width="6.25390625" style="1" hidden="1" customWidth="1"/>
    <col min="151" max="151" width="17.75390625" style="1" hidden="1" customWidth="1"/>
    <col min="152" max="152" width="6.25390625" style="1" hidden="1" customWidth="1"/>
    <col min="153" max="153" width="17.25390625" style="1" hidden="1" customWidth="1"/>
    <col min="154" max="154" width="6.75390625" style="1" hidden="1" customWidth="1"/>
    <col min="155" max="155" width="17.375" style="1" hidden="1" customWidth="1"/>
    <col min="156" max="156" width="7.00390625" style="1" hidden="1" customWidth="1"/>
    <col min="157" max="157" width="17.625" style="1" hidden="1" customWidth="1"/>
    <col min="158" max="158" width="7.00390625" style="1" hidden="1" customWidth="1"/>
    <col min="159" max="159" width="17.375" style="1" hidden="1" customWidth="1"/>
    <col min="160" max="160" width="7.25390625" style="1" hidden="1" customWidth="1"/>
    <col min="161" max="161" width="17.375" style="1" hidden="1" customWidth="1"/>
    <col min="162" max="162" width="7.00390625" style="1" hidden="1" customWidth="1"/>
    <col min="163" max="163" width="17.75390625" style="1" hidden="1" customWidth="1"/>
    <col min="164" max="164" width="6.25390625" style="1" hidden="1" customWidth="1"/>
    <col min="165" max="165" width="17.625" style="1" hidden="1" customWidth="1"/>
    <col min="166" max="166" width="6.375" style="1" hidden="1" customWidth="1"/>
    <col min="167" max="167" width="17.625" style="1" hidden="1" customWidth="1"/>
    <col min="168" max="168" width="6.25390625" style="1" hidden="1" customWidth="1"/>
    <col min="169" max="169" width="17.375" style="1" hidden="1" customWidth="1"/>
    <col min="170" max="170" width="6.875" style="1" hidden="1" customWidth="1"/>
    <col min="171" max="171" width="12.25390625" style="1" customWidth="1"/>
    <col min="172" max="172" width="7.875" style="1" customWidth="1"/>
    <col min="173" max="173" width="12.875" style="1" customWidth="1"/>
    <col min="174" max="174" width="8.125" style="1" customWidth="1"/>
    <col min="175" max="175" width="12.25390625" style="1" customWidth="1"/>
    <col min="176" max="176" width="8.75390625" style="1" customWidth="1"/>
    <col min="177" max="177" width="12.625" style="1" customWidth="1"/>
    <col min="178" max="178" width="9.75390625" style="1" customWidth="1"/>
    <col min="179" max="179" width="14.875" style="1" hidden="1" customWidth="1"/>
    <col min="180" max="180" width="10.625" style="1" hidden="1" customWidth="1"/>
    <col min="181" max="181" width="13.875" style="1" hidden="1" customWidth="1"/>
    <col min="182" max="182" width="11.625" style="1" hidden="1" customWidth="1"/>
    <col min="183" max="183" width="16.125" style="1" hidden="1" customWidth="1"/>
    <col min="184" max="184" width="10.375" style="1" hidden="1" customWidth="1"/>
    <col min="185" max="185" width="15.00390625" style="1" hidden="1" customWidth="1"/>
    <col min="186" max="186" width="8.75390625" style="1" hidden="1" customWidth="1"/>
    <col min="187" max="187" width="14.125" style="1" hidden="1" customWidth="1"/>
    <col min="188" max="188" width="8.75390625" style="1" hidden="1" customWidth="1"/>
    <col min="189" max="189" width="15.125" style="1" hidden="1" customWidth="1"/>
    <col min="190" max="190" width="8.75390625" style="1" hidden="1" customWidth="1"/>
    <col min="191" max="191" width="12.75390625" style="1" customWidth="1"/>
    <col min="192" max="192" width="8.75390625" style="1" customWidth="1"/>
    <col min="193" max="193" width="11.625" style="1" customWidth="1"/>
    <col min="194" max="194" width="8.75390625" style="1" customWidth="1"/>
    <col min="195" max="195" width="14.375" style="1" customWidth="1"/>
    <col min="196" max="196" width="13.75390625" style="1" customWidth="1"/>
    <col min="197" max="197" width="14.875" style="1" hidden="1" customWidth="1"/>
    <col min="198" max="198" width="14.25390625" style="1" hidden="1" customWidth="1"/>
    <col min="199" max="199" width="11.25390625" style="1" customWidth="1"/>
    <col min="200" max="16384" width="9.125" style="1" customWidth="1"/>
  </cols>
  <sheetData>
    <row r="1" ht="14.25" customHeight="1"/>
    <row r="2" spans="1:198" s="3" customFormat="1" ht="27" customHeight="1">
      <c r="A2" s="80"/>
      <c r="B2" s="80"/>
      <c r="C2" s="80"/>
      <c r="D2" s="231" t="s">
        <v>154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2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</row>
    <row r="3" spans="1:199" s="5" customFormat="1" ht="204.75" customHeight="1">
      <c r="A3" s="83" t="s">
        <v>37</v>
      </c>
      <c r="B3" s="83"/>
      <c r="C3" s="83"/>
      <c r="D3" s="222" t="s">
        <v>43</v>
      </c>
      <c r="E3" s="222"/>
      <c r="F3" s="222"/>
      <c r="G3" s="222"/>
      <c r="H3" s="223" t="s">
        <v>103</v>
      </c>
      <c r="I3" s="224"/>
      <c r="J3" s="224"/>
      <c r="K3" s="225"/>
      <c r="L3" s="141"/>
      <c r="M3" s="223" t="s">
        <v>92</v>
      </c>
      <c r="N3" s="224"/>
      <c r="O3" s="224"/>
      <c r="P3" s="225"/>
      <c r="Q3" s="223" t="s">
        <v>93</v>
      </c>
      <c r="R3" s="224"/>
      <c r="S3" s="224"/>
      <c r="T3" s="225"/>
      <c r="U3" s="223" t="s">
        <v>96</v>
      </c>
      <c r="V3" s="224"/>
      <c r="W3" s="224"/>
      <c r="X3" s="225"/>
      <c r="Y3" s="223" t="s">
        <v>97</v>
      </c>
      <c r="Z3" s="224"/>
      <c r="AA3" s="224"/>
      <c r="AB3" s="225"/>
      <c r="AC3" s="223" t="s">
        <v>104</v>
      </c>
      <c r="AD3" s="224"/>
      <c r="AE3" s="224"/>
      <c r="AF3" s="225"/>
      <c r="AG3" s="223" t="s">
        <v>105</v>
      </c>
      <c r="AH3" s="224"/>
      <c r="AI3" s="224"/>
      <c r="AJ3" s="225"/>
      <c r="AK3" s="223" t="s">
        <v>106</v>
      </c>
      <c r="AL3" s="224"/>
      <c r="AM3" s="224"/>
      <c r="AN3" s="225"/>
      <c r="AO3" s="222" t="s">
        <v>150</v>
      </c>
      <c r="AP3" s="222"/>
      <c r="AQ3" s="222"/>
      <c r="AR3" s="222"/>
      <c r="AS3" s="222" t="s">
        <v>88</v>
      </c>
      <c r="AT3" s="222"/>
      <c r="AU3" s="222"/>
      <c r="AV3" s="222"/>
      <c r="AW3" s="222" t="s">
        <v>84</v>
      </c>
      <c r="AX3" s="222"/>
      <c r="AY3" s="222"/>
      <c r="AZ3" s="222"/>
      <c r="BA3" s="222" t="s">
        <v>87</v>
      </c>
      <c r="BB3" s="222"/>
      <c r="BC3" s="222"/>
      <c r="BD3" s="222"/>
      <c r="BE3" s="222" t="s">
        <v>101</v>
      </c>
      <c r="BF3" s="222"/>
      <c r="BG3" s="222"/>
      <c r="BH3" s="222"/>
      <c r="BI3" s="222" t="s">
        <v>102</v>
      </c>
      <c r="BJ3" s="222"/>
      <c r="BK3" s="222"/>
      <c r="BL3" s="222"/>
      <c r="BM3" s="223" t="s">
        <v>79</v>
      </c>
      <c r="BN3" s="224"/>
      <c r="BO3" s="224"/>
      <c r="BP3" s="225"/>
      <c r="BQ3" s="223" t="s">
        <v>80</v>
      </c>
      <c r="BR3" s="224"/>
      <c r="BS3" s="224"/>
      <c r="BT3" s="225"/>
      <c r="BU3" s="222" t="s">
        <v>80</v>
      </c>
      <c r="BV3" s="222"/>
      <c r="BW3" s="222" t="s">
        <v>81</v>
      </c>
      <c r="BX3" s="222"/>
      <c r="BY3" s="222" t="s">
        <v>79</v>
      </c>
      <c r="BZ3" s="222"/>
      <c r="CA3" s="222" t="s">
        <v>80</v>
      </c>
      <c r="CB3" s="222"/>
      <c r="CC3" s="222" t="s">
        <v>81</v>
      </c>
      <c r="CD3" s="222"/>
      <c r="CE3" s="222" t="s">
        <v>79</v>
      </c>
      <c r="CF3" s="222"/>
      <c r="CG3" s="228" t="s">
        <v>81</v>
      </c>
      <c r="CH3" s="229"/>
      <c r="CI3" s="229"/>
      <c r="CJ3" s="230"/>
      <c r="CK3" s="222" t="s">
        <v>41</v>
      </c>
      <c r="CL3" s="222"/>
      <c r="CM3" s="222" t="s">
        <v>53</v>
      </c>
      <c r="CN3" s="222"/>
      <c r="CO3" s="222"/>
      <c r="CP3" s="222"/>
      <c r="CQ3" s="222" t="s">
        <v>65</v>
      </c>
      <c r="CR3" s="222"/>
      <c r="CS3" s="222"/>
      <c r="CT3" s="222"/>
      <c r="CU3" s="223" t="s">
        <v>112</v>
      </c>
      <c r="CV3" s="224"/>
      <c r="CW3" s="224"/>
      <c r="CX3" s="225"/>
      <c r="CY3" s="223" t="s">
        <v>77</v>
      </c>
      <c r="CZ3" s="224"/>
      <c r="DA3" s="224"/>
      <c r="DB3" s="225"/>
      <c r="DC3" s="228" t="s">
        <v>107</v>
      </c>
      <c r="DD3" s="229"/>
      <c r="DE3" s="229"/>
      <c r="DF3" s="230"/>
      <c r="DG3" s="232" t="s">
        <v>83</v>
      </c>
      <c r="DH3" s="233"/>
      <c r="DI3" s="233"/>
      <c r="DJ3" s="234"/>
      <c r="DK3" s="223" t="s">
        <v>82</v>
      </c>
      <c r="DL3" s="224"/>
      <c r="DM3" s="224"/>
      <c r="DN3" s="225"/>
      <c r="DO3" s="222" t="s">
        <v>54</v>
      </c>
      <c r="DP3" s="222"/>
      <c r="DQ3" s="222"/>
      <c r="DR3" s="222"/>
      <c r="DS3" s="222"/>
      <c r="DT3" s="222"/>
      <c r="DU3" s="228" t="s">
        <v>113</v>
      </c>
      <c r="DV3" s="229"/>
      <c r="DW3" s="229"/>
      <c r="DX3" s="230"/>
      <c r="DY3" s="223" t="s">
        <v>90</v>
      </c>
      <c r="DZ3" s="224"/>
      <c r="EA3" s="224"/>
      <c r="EB3" s="225"/>
      <c r="EC3" s="223" t="s">
        <v>91</v>
      </c>
      <c r="ED3" s="224"/>
      <c r="EE3" s="224"/>
      <c r="EF3" s="225"/>
      <c r="EG3" s="222" t="s">
        <v>99</v>
      </c>
      <c r="EH3" s="222"/>
      <c r="EI3" s="222"/>
      <c r="EJ3" s="222"/>
      <c r="EK3" s="222"/>
      <c r="EL3" s="222"/>
      <c r="EM3" s="222" t="s">
        <v>55</v>
      </c>
      <c r="EN3" s="222"/>
      <c r="EO3" s="222"/>
      <c r="EP3" s="222"/>
      <c r="EQ3" s="222" t="s">
        <v>56</v>
      </c>
      <c r="ER3" s="222"/>
      <c r="ES3" s="222"/>
      <c r="ET3" s="222"/>
      <c r="EU3" s="222" t="s">
        <v>57</v>
      </c>
      <c r="EV3" s="222"/>
      <c r="EW3" s="222"/>
      <c r="EX3" s="222"/>
      <c r="EY3" s="222" t="s">
        <v>48</v>
      </c>
      <c r="EZ3" s="222"/>
      <c r="FA3" s="222"/>
      <c r="FB3" s="222"/>
      <c r="FC3" s="222" t="s">
        <v>45</v>
      </c>
      <c r="FD3" s="222"/>
      <c r="FE3" s="222"/>
      <c r="FF3" s="222"/>
      <c r="FG3" s="222" t="s">
        <v>58</v>
      </c>
      <c r="FH3" s="222"/>
      <c r="FI3" s="222"/>
      <c r="FJ3" s="222"/>
      <c r="FK3" s="222" t="s">
        <v>59</v>
      </c>
      <c r="FL3" s="222"/>
      <c r="FM3" s="222"/>
      <c r="FN3" s="222"/>
      <c r="FO3" s="251" t="s">
        <v>100</v>
      </c>
      <c r="FP3" s="252"/>
      <c r="FQ3" s="252"/>
      <c r="FR3" s="253"/>
      <c r="FS3" s="247" t="s">
        <v>89</v>
      </c>
      <c r="FT3" s="247"/>
      <c r="FU3" s="247"/>
      <c r="FV3" s="247"/>
      <c r="FW3" s="251" t="s">
        <v>108</v>
      </c>
      <c r="FX3" s="252"/>
      <c r="FY3" s="252"/>
      <c r="FZ3" s="253"/>
      <c r="GA3" s="251" t="s">
        <v>98</v>
      </c>
      <c r="GB3" s="252"/>
      <c r="GC3" s="252"/>
      <c r="GD3" s="253"/>
      <c r="GE3" s="248" t="s">
        <v>74</v>
      </c>
      <c r="GF3" s="249"/>
      <c r="GG3" s="249"/>
      <c r="GH3" s="250"/>
      <c r="GI3" s="247" t="s">
        <v>152</v>
      </c>
      <c r="GJ3" s="247"/>
      <c r="GK3" s="247"/>
      <c r="GL3" s="247"/>
      <c r="GM3" s="247" t="s">
        <v>149</v>
      </c>
      <c r="GN3" s="247"/>
      <c r="GO3" s="247"/>
      <c r="GP3" s="247"/>
      <c r="GQ3" s="221"/>
    </row>
    <row r="4" spans="1:198" s="6" customFormat="1" ht="84" customHeight="1">
      <c r="A4" s="85" t="s">
        <v>0</v>
      </c>
      <c r="B4" s="85">
        <v>2008</v>
      </c>
      <c r="C4" s="85">
        <v>2009</v>
      </c>
      <c r="D4" s="133" t="s">
        <v>63</v>
      </c>
      <c r="E4" s="133" t="s">
        <v>39</v>
      </c>
      <c r="F4" s="133" t="s">
        <v>64</v>
      </c>
      <c r="G4" s="133" t="s">
        <v>39</v>
      </c>
      <c r="H4" s="142" t="s">
        <v>162</v>
      </c>
      <c r="I4" s="143" t="s">
        <v>39</v>
      </c>
      <c r="J4" s="142" t="s">
        <v>163</v>
      </c>
      <c r="K4" s="133" t="s">
        <v>39</v>
      </c>
      <c r="L4" s="133" t="s">
        <v>39</v>
      </c>
      <c r="M4" s="132" t="s">
        <v>155</v>
      </c>
      <c r="N4" s="133" t="s">
        <v>39</v>
      </c>
      <c r="O4" s="132" t="s">
        <v>157</v>
      </c>
      <c r="P4" s="133" t="s">
        <v>39</v>
      </c>
      <c r="Q4" s="132" t="s">
        <v>155</v>
      </c>
      <c r="R4" s="133" t="s">
        <v>39</v>
      </c>
      <c r="S4" s="132" t="s">
        <v>157</v>
      </c>
      <c r="T4" s="133" t="s">
        <v>39</v>
      </c>
      <c r="U4" s="132" t="s">
        <v>155</v>
      </c>
      <c r="V4" s="133" t="s">
        <v>39</v>
      </c>
      <c r="W4" s="132" t="s">
        <v>157</v>
      </c>
      <c r="X4" s="133" t="s">
        <v>39</v>
      </c>
      <c r="Y4" s="132" t="s">
        <v>155</v>
      </c>
      <c r="Z4" s="133" t="s">
        <v>39</v>
      </c>
      <c r="AA4" s="132" t="s">
        <v>157</v>
      </c>
      <c r="AB4" s="133" t="s">
        <v>39</v>
      </c>
      <c r="AC4" s="132" t="s">
        <v>155</v>
      </c>
      <c r="AD4" s="133" t="s">
        <v>39</v>
      </c>
      <c r="AE4" s="132" t="s">
        <v>157</v>
      </c>
      <c r="AF4" s="133" t="s">
        <v>39</v>
      </c>
      <c r="AG4" s="132" t="s">
        <v>155</v>
      </c>
      <c r="AH4" s="133" t="s">
        <v>39</v>
      </c>
      <c r="AI4" s="132" t="s">
        <v>156</v>
      </c>
      <c r="AJ4" s="133" t="s">
        <v>39</v>
      </c>
      <c r="AK4" s="132" t="s">
        <v>162</v>
      </c>
      <c r="AL4" s="133" t="s">
        <v>39</v>
      </c>
      <c r="AM4" s="132" t="s">
        <v>163</v>
      </c>
      <c r="AN4" s="133" t="s">
        <v>39</v>
      </c>
      <c r="AO4" s="132" t="s">
        <v>162</v>
      </c>
      <c r="AP4" s="133" t="s">
        <v>39</v>
      </c>
      <c r="AQ4" s="132" t="s">
        <v>163</v>
      </c>
      <c r="AR4" s="133" t="s">
        <v>39</v>
      </c>
      <c r="AS4" s="144" t="s">
        <v>94</v>
      </c>
      <c r="AT4" s="133" t="s">
        <v>39</v>
      </c>
      <c r="AU4" s="144" t="s">
        <v>95</v>
      </c>
      <c r="AV4" s="133" t="s">
        <v>39</v>
      </c>
      <c r="AW4" s="142" t="s">
        <v>171</v>
      </c>
      <c r="AX4" s="133" t="s">
        <v>39</v>
      </c>
      <c r="AY4" s="142" t="s">
        <v>172</v>
      </c>
      <c r="AZ4" s="133" t="s">
        <v>39</v>
      </c>
      <c r="BA4" s="142" t="s">
        <v>171</v>
      </c>
      <c r="BB4" s="133" t="s">
        <v>39</v>
      </c>
      <c r="BC4" s="142" t="s">
        <v>172</v>
      </c>
      <c r="BD4" s="133" t="s">
        <v>39</v>
      </c>
      <c r="BE4" s="144" t="s">
        <v>85</v>
      </c>
      <c r="BF4" s="133" t="s">
        <v>39</v>
      </c>
      <c r="BG4" s="144" t="s">
        <v>86</v>
      </c>
      <c r="BH4" s="133" t="s">
        <v>39</v>
      </c>
      <c r="BI4" s="132">
        <v>2010</v>
      </c>
      <c r="BJ4" s="133" t="s">
        <v>39</v>
      </c>
      <c r="BK4" s="132">
        <v>2011</v>
      </c>
      <c r="BL4" s="133" t="s">
        <v>39</v>
      </c>
      <c r="BM4" s="132" t="s">
        <v>155</v>
      </c>
      <c r="BN4" s="133" t="s">
        <v>39</v>
      </c>
      <c r="BO4" s="132" t="s">
        <v>156</v>
      </c>
      <c r="BP4" s="133" t="s">
        <v>39</v>
      </c>
      <c r="BQ4" s="132" t="s">
        <v>155</v>
      </c>
      <c r="BR4" s="133" t="s">
        <v>39</v>
      </c>
      <c r="BS4" s="132" t="s">
        <v>156</v>
      </c>
      <c r="BT4" s="133" t="s">
        <v>39</v>
      </c>
      <c r="BU4" s="132" t="s">
        <v>76</v>
      </c>
      <c r="BV4" s="133" t="s">
        <v>39</v>
      </c>
      <c r="BW4" s="144" t="s">
        <v>75</v>
      </c>
      <c r="BX4" s="133" t="s">
        <v>39</v>
      </c>
      <c r="BY4" s="133" t="s">
        <v>51</v>
      </c>
      <c r="BZ4" s="133" t="s">
        <v>39</v>
      </c>
      <c r="CA4" s="133" t="s">
        <v>52</v>
      </c>
      <c r="CB4" s="133" t="s">
        <v>39</v>
      </c>
      <c r="CC4" s="133" t="s">
        <v>66</v>
      </c>
      <c r="CD4" s="133" t="s">
        <v>39</v>
      </c>
      <c r="CE4" s="133" t="s">
        <v>69</v>
      </c>
      <c r="CF4" s="133" t="s">
        <v>39</v>
      </c>
      <c r="CG4" s="132" t="s">
        <v>155</v>
      </c>
      <c r="CH4" s="133" t="s">
        <v>39</v>
      </c>
      <c r="CI4" s="132" t="s">
        <v>156</v>
      </c>
      <c r="CJ4" s="133" t="s">
        <v>39</v>
      </c>
      <c r="CK4" s="133" t="s">
        <v>40</v>
      </c>
      <c r="CL4" s="133" t="s">
        <v>39</v>
      </c>
      <c r="CM4" s="133" t="s">
        <v>67</v>
      </c>
      <c r="CN4" s="133" t="s">
        <v>39</v>
      </c>
      <c r="CO4" s="133" t="s">
        <v>70</v>
      </c>
      <c r="CP4" s="133" t="s">
        <v>39</v>
      </c>
      <c r="CQ4" s="132" t="s">
        <v>68</v>
      </c>
      <c r="CR4" s="133" t="s">
        <v>39</v>
      </c>
      <c r="CS4" s="132" t="s">
        <v>71</v>
      </c>
      <c r="CT4" s="133" t="s">
        <v>39</v>
      </c>
      <c r="CU4" s="132" t="s">
        <v>165</v>
      </c>
      <c r="CV4" s="133" t="s">
        <v>39</v>
      </c>
      <c r="CW4" s="132" t="s">
        <v>166</v>
      </c>
      <c r="CX4" s="133" t="s">
        <v>39</v>
      </c>
      <c r="CY4" s="132" t="s">
        <v>155</v>
      </c>
      <c r="CZ4" s="133" t="s">
        <v>39</v>
      </c>
      <c r="DA4" s="132" t="s">
        <v>156</v>
      </c>
      <c r="DB4" s="133" t="s">
        <v>39</v>
      </c>
      <c r="DC4" s="144" t="s">
        <v>76</v>
      </c>
      <c r="DD4" s="133" t="s">
        <v>39</v>
      </c>
      <c r="DE4" s="144" t="s">
        <v>75</v>
      </c>
      <c r="DF4" s="133" t="s">
        <v>39</v>
      </c>
      <c r="DG4" s="144" t="s">
        <v>110</v>
      </c>
      <c r="DH4" s="133" t="s">
        <v>39</v>
      </c>
      <c r="DI4" s="144" t="s">
        <v>111</v>
      </c>
      <c r="DJ4" s="133" t="s">
        <v>39</v>
      </c>
      <c r="DK4" s="132" t="s">
        <v>169</v>
      </c>
      <c r="DL4" s="133" t="s">
        <v>39</v>
      </c>
      <c r="DM4" s="132" t="s">
        <v>170</v>
      </c>
      <c r="DN4" s="133" t="s">
        <v>39</v>
      </c>
      <c r="DO4" s="133" t="s">
        <v>61</v>
      </c>
      <c r="DP4" s="133" t="s">
        <v>39</v>
      </c>
      <c r="DQ4" s="133" t="s">
        <v>62</v>
      </c>
      <c r="DR4" s="133" t="s">
        <v>61</v>
      </c>
      <c r="DS4" s="133" t="s">
        <v>62</v>
      </c>
      <c r="DT4" s="133" t="s">
        <v>39</v>
      </c>
      <c r="DU4" s="144" t="s">
        <v>114</v>
      </c>
      <c r="DV4" s="133" t="s">
        <v>39</v>
      </c>
      <c r="DW4" s="144" t="s">
        <v>115</v>
      </c>
      <c r="DX4" s="133" t="s">
        <v>39</v>
      </c>
      <c r="DY4" s="132" t="s">
        <v>155</v>
      </c>
      <c r="DZ4" s="145" t="s">
        <v>39</v>
      </c>
      <c r="EA4" s="132" t="s">
        <v>156</v>
      </c>
      <c r="EB4" s="145" t="s">
        <v>39</v>
      </c>
      <c r="EC4" s="132" t="s">
        <v>155</v>
      </c>
      <c r="ED4" s="146" t="s">
        <v>39</v>
      </c>
      <c r="EE4" s="132" t="s">
        <v>156</v>
      </c>
      <c r="EF4" s="146" t="s">
        <v>39</v>
      </c>
      <c r="EG4" s="132" t="s">
        <v>171</v>
      </c>
      <c r="EH4" s="147" t="s">
        <v>39</v>
      </c>
      <c r="EI4" s="132" t="s">
        <v>172</v>
      </c>
      <c r="EJ4" s="133" t="s">
        <v>39</v>
      </c>
      <c r="EK4" s="133" t="s">
        <v>49</v>
      </c>
      <c r="EL4" s="133" t="s">
        <v>39</v>
      </c>
      <c r="EM4" s="133" t="s">
        <v>46</v>
      </c>
      <c r="EN4" s="133" t="s">
        <v>39</v>
      </c>
      <c r="EO4" s="133" t="s">
        <v>50</v>
      </c>
      <c r="EP4" s="133" t="s">
        <v>39</v>
      </c>
      <c r="EQ4" s="133" t="s">
        <v>46</v>
      </c>
      <c r="ER4" s="133" t="s">
        <v>39</v>
      </c>
      <c r="ES4" s="133" t="s">
        <v>50</v>
      </c>
      <c r="ET4" s="133" t="s">
        <v>39</v>
      </c>
      <c r="EU4" s="133" t="s">
        <v>46</v>
      </c>
      <c r="EV4" s="133" t="s">
        <v>39</v>
      </c>
      <c r="EW4" s="133" t="s">
        <v>49</v>
      </c>
      <c r="EX4" s="133" t="s">
        <v>39</v>
      </c>
      <c r="EY4" s="133" t="s">
        <v>44</v>
      </c>
      <c r="EZ4" s="133" t="s">
        <v>39</v>
      </c>
      <c r="FA4" s="133" t="s">
        <v>42</v>
      </c>
      <c r="FB4" s="133" t="s">
        <v>39</v>
      </c>
      <c r="FC4" s="133" t="s">
        <v>51</v>
      </c>
      <c r="FD4" s="133" t="s">
        <v>39</v>
      </c>
      <c r="FE4" s="133" t="s">
        <v>52</v>
      </c>
      <c r="FF4" s="133" t="s">
        <v>39</v>
      </c>
      <c r="FG4" s="133" t="s">
        <v>46</v>
      </c>
      <c r="FH4" s="133" t="s">
        <v>39</v>
      </c>
      <c r="FI4" s="133" t="s">
        <v>49</v>
      </c>
      <c r="FJ4" s="133" t="s">
        <v>39</v>
      </c>
      <c r="FK4" s="133" t="s">
        <v>47</v>
      </c>
      <c r="FL4" s="133" t="s">
        <v>39</v>
      </c>
      <c r="FM4" s="133" t="s">
        <v>49</v>
      </c>
      <c r="FN4" s="133" t="s">
        <v>39</v>
      </c>
      <c r="FO4" s="87" t="s">
        <v>171</v>
      </c>
      <c r="FP4" s="85" t="s">
        <v>39</v>
      </c>
      <c r="FQ4" s="87" t="s">
        <v>172</v>
      </c>
      <c r="FR4" s="85" t="s">
        <v>39</v>
      </c>
      <c r="FS4" s="87" t="s">
        <v>155</v>
      </c>
      <c r="FT4" s="86" t="s">
        <v>39</v>
      </c>
      <c r="FU4" s="87" t="s">
        <v>156</v>
      </c>
      <c r="FV4" s="86" t="s">
        <v>39</v>
      </c>
      <c r="FW4" s="89">
        <v>2010</v>
      </c>
      <c r="FX4" s="85" t="s">
        <v>39</v>
      </c>
      <c r="FY4" s="90">
        <v>2011</v>
      </c>
      <c r="FZ4" s="85" t="s">
        <v>39</v>
      </c>
      <c r="GA4" s="88" t="s">
        <v>85</v>
      </c>
      <c r="GB4" s="85" t="s">
        <v>39</v>
      </c>
      <c r="GC4" s="88" t="s">
        <v>86</v>
      </c>
      <c r="GD4" s="85" t="s">
        <v>39</v>
      </c>
      <c r="GE4" s="88" t="s">
        <v>85</v>
      </c>
      <c r="GF4" s="85" t="s">
        <v>39</v>
      </c>
      <c r="GG4" s="88" t="s">
        <v>86</v>
      </c>
      <c r="GH4" s="85" t="s">
        <v>39</v>
      </c>
      <c r="GI4" s="87" t="s">
        <v>155</v>
      </c>
      <c r="GJ4" s="86" t="s">
        <v>39</v>
      </c>
      <c r="GK4" s="87" t="s">
        <v>156</v>
      </c>
      <c r="GL4" s="86" t="s">
        <v>39</v>
      </c>
      <c r="GM4" s="85" t="s">
        <v>159</v>
      </c>
      <c r="GN4" s="85" t="s">
        <v>158</v>
      </c>
      <c r="GO4" s="85" t="s">
        <v>160</v>
      </c>
      <c r="GP4" s="85" t="s">
        <v>161</v>
      </c>
    </row>
    <row r="5" spans="1:198" ht="22.5" customHeight="1">
      <c r="A5" s="91" t="s">
        <v>3</v>
      </c>
      <c r="B5" s="92" t="e">
        <f>RANK(B82,$B$82:$B$108,1)</f>
        <v>#N/A</v>
      </c>
      <c r="C5" s="92" t="e">
        <f>RANK(C48,$C$48:$C$74,1)</f>
        <v>#N/A</v>
      </c>
      <c r="D5" s="148">
        <v>0</v>
      </c>
      <c r="E5" s="134">
        <f>RANK(D5,$D$5:$D$31,0)</f>
        <v>2</v>
      </c>
      <c r="F5" s="148">
        <v>0</v>
      </c>
      <c r="G5" s="134">
        <f>RANK(F5,$F$5:$F$31,0)</f>
        <v>2</v>
      </c>
      <c r="H5" s="148">
        <v>1352.5</v>
      </c>
      <c r="I5" s="149">
        <f>RANK(H5,$H$5:$H$31,0)</f>
        <v>17</v>
      </c>
      <c r="J5" s="150">
        <v>1375.7</v>
      </c>
      <c r="K5" s="151">
        <f>RANK(J5,$J$5:$J$31,0)</f>
        <v>17</v>
      </c>
      <c r="L5" s="151" t="e">
        <f>RANK(#REF!,#REF!,0)</f>
        <v>#REF!</v>
      </c>
      <c r="M5" s="134">
        <v>90.3292181069959</v>
      </c>
      <c r="N5" s="135">
        <f>RANK(M5,$M$5:$M$31,0)</f>
        <v>23</v>
      </c>
      <c r="O5" s="134">
        <v>66.62870159453303</v>
      </c>
      <c r="P5" s="136">
        <f>RANK(O5,$O$5:$O$31,0)</f>
        <v>23</v>
      </c>
      <c r="Q5" s="134">
        <v>112.04819277108433</v>
      </c>
      <c r="R5" s="151">
        <f>RANK(Q5,$Q$5:$Q$31,0)</f>
        <v>4</v>
      </c>
      <c r="S5" s="134">
        <v>58.87096774193549</v>
      </c>
      <c r="T5" s="151">
        <f>RANK(S5,$S$5:$S$31,0)</f>
        <v>25</v>
      </c>
      <c r="U5" s="137">
        <v>72.53613666228647</v>
      </c>
      <c r="V5" s="151">
        <f aca="true" t="shared" si="0" ref="V5:V31">RANK(U5,$U$5:$U$31,0)</f>
        <v>26</v>
      </c>
      <c r="W5" s="137">
        <v>81.52173913043478</v>
      </c>
      <c r="X5" s="151">
        <f aca="true" t="shared" si="1" ref="X5:X31">RANK(W5,$W$5:$W$31,0)</f>
        <v>22</v>
      </c>
      <c r="Y5" s="134">
        <v>33.474178403755865</v>
      </c>
      <c r="Z5" s="151">
        <f aca="true" t="shared" si="2" ref="Z5:Z21">RANK(Y5,$Y$5:$Y$31,0)</f>
        <v>13</v>
      </c>
      <c r="AA5" s="134"/>
      <c r="AB5" s="151"/>
      <c r="AC5" s="152">
        <v>103.3</v>
      </c>
      <c r="AD5" s="151">
        <f>RANK(AC5,$AC$5:$AC$31,0)</f>
        <v>7</v>
      </c>
      <c r="AE5" s="152">
        <v>105.3</v>
      </c>
      <c r="AF5" s="151">
        <f>RANK(AE5,$AE$5:$AE$31,0)</f>
        <v>6</v>
      </c>
      <c r="AG5" s="152">
        <v>96.1</v>
      </c>
      <c r="AH5" s="151">
        <f>RANK(AG5,$AG$5:$AG$31,0)</f>
        <v>20</v>
      </c>
      <c r="AI5" s="152">
        <v>106.3</v>
      </c>
      <c r="AJ5" s="151">
        <f>RANK(AI5,$AI$5:$AI$30,0)</f>
        <v>10</v>
      </c>
      <c r="AK5" s="153">
        <v>145.8</v>
      </c>
      <c r="AL5" s="151">
        <f>RANK(AK5,$AK$5:$AK$31,0)</f>
        <v>9</v>
      </c>
      <c r="AM5" s="153">
        <v>145.5</v>
      </c>
      <c r="AN5" s="151">
        <f>RANK(AM5,$AM$5:$AM$31,0)</f>
        <v>6</v>
      </c>
      <c r="AO5" s="153">
        <v>3.17</v>
      </c>
      <c r="AP5" s="151">
        <f>RANK(AO5,$AO$5:$AO$31,0)</f>
        <v>12</v>
      </c>
      <c r="AQ5" s="153">
        <v>6.3</v>
      </c>
      <c r="AR5" s="151">
        <f aca="true" t="shared" si="3" ref="AR5:AR31">RANK(AQ5,$AQ$5:$AQ$31,0)</f>
        <v>9</v>
      </c>
      <c r="AS5" s="154">
        <v>885.8</v>
      </c>
      <c r="AT5" s="151">
        <f>RANK(AS5,$AS$5:$AS$31,0)</f>
        <v>18</v>
      </c>
      <c r="AU5" s="154">
        <v>4728.1</v>
      </c>
      <c r="AV5" s="151">
        <f>RANK(AU5,$AU$5:$AU$31,0)</f>
        <v>3</v>
      </c>
      <c r="AW5" s="154">
        <v>97.5</v>
      </c>
      <c r="AX5" s="151">
        <f aca="true" t="shared" si="4" ref="AX5:AX16">RANK(AW5,$AW$5:$AW$31,0)</f>
        <v>19</v>
      </c>
      <c r="AY5" s="155">
        <v>98.8</v>
      </c>
      <c r="AZ5" s="151">
        <f aca="true" t="shared" si="5" ref="AZ5:AZ21">RANK(AY5,$AY$5:$AY$31,0)</f>
        <v>7</v>
      </c>
      <c r="BA5" s="154">
        <v>176.7</v>
      </c>
      <c r="BB5" s="151">
        <f aca="true" t="shared" si="6" ref="BB5:BB10">RANK(BA5,$BA$5:$BA$31,0)</f>
        <v>4</v>
      </c>
      <c r="BC5" s="155">
        <v>173.3</v>
      </c>
      <c r="BD5" s="151">
        <f aca="true" t="shared" si="7" ref="BD5:BD16">RANK(BC5,$BC$5:$BC$31,0)</f>
        <v>5</v>
      </c>
      <c r="BE5" s="154">
        <v>11.1</v>
      </c>
      <c r="BF5" s="134">
        <f>RANK(BE5,$BE$5:$BE$31,0)</f>
        <v>10</v>
      </c>
      <c r="BG5" s="154">
        <v>9.1</v>
      </c>
      <c r="BH5" s="134" t="str">
        <f>BH8</f>
        <v>–</v>
      </c>
      <c r="BI5" s="154">
        <v>5.7</v>
      </c>
      <c r="BJ5" s="134">
        <f>RANK(BI5,$BI$5:$BI$31,0)</f>
        <v>4</v>
      </c>
      <c r="BK5" s="154">
        <v>4.6</v>
      </c>
      <c r="BL5" s="156">
        <f>RANK(BK5,$BK$5:$BK$31,0)</f>
        <v>3</v>
      </c>
      <c r="BM5" s="157">
        <v>44.2</v>
      </c>
      <c r="BN5" s="158">
        <f>RANK(BM5,$BM$5:$BM$31,0)</f>
        <v>12</v>
      </c>
      <c r="BO5" s="159">
        <v>44.3</v>
      </c>
      <c r="BP5" s="160">
        <f>RANK(BO5,$BO$5:$BO$31,0)</f>
        <v>10</v>
      </c>
      <c r="BQ5" s="161">
        <v>107.1</v>
      </c>
      <c r="BR5" s="160">
        <f>RANK(BQ5,$BQ$5:$BQ$31,0)</f>
        <v>21</v>
      </c>
      <c r="BS5" s="148">
        <v>98.4</v>
      </c>
      <c r="BT5" s="138">
        <f>RANK(BS5,$BS$5:$BS$31,0)</f>
        <v>20</v>
      </c>
      <c r="BU5" s="134" t="e">
        <f>RANK(#REF!,#REF!,1)</f>
        <v>#REF!</v>
      </c>
      <c r="BV5" s="134" t="e">
        <f>RANK(BU5,#REF!,1)</f>
        <v>#REF!</v>
      </c>
      <c r="BW5" s="134" t="e">
        <f>RANK(BV5,#REF!,1)</f>
        <v>#REF!</v>
      </c>
      <c r="BX5" s="134" t="e">
        <f>RANK(BW5,#REF!,1)</f>
        <v>#REF!</v>
      </c>
      <c r="BY5" s="134" t="e">
        <f>RANK(BX5,#REF!,1)</f>
        <v>#REF!</v>
      </c>
      <c r="BZ5" s="134" t="e">
        <f>RANK(BY5,#REF!,1)</f>
        <v>#REF!</v>
      </c>
      <c r="CA5" s="134" t="e">
        <f>RANK(BZ5,#REF!,1)</f>
        <v>#REF!</v>
      </c>
      <c r="CB5" s="134" t="e">
        <f>RANK(CA5,#REF!,1)</f>
        <v>#REF!</v>
      </c>
      <c r="CC5" s="148">
        <v>26.3</v>
      </c>
      <c r="CD5" s="134">
        <f>RANK(CC5,$CC$5:$CC$31,1)</f>
        <v>27</v>
      </c>
      <c r="CE5" s="148"/>
      <c r="CF5" s="137" t="e">
        <f>RANK(CE5,$CE$5:$CE$31,1)</f>
        <v>#N/A</v>
      </c>
      <c r="CG5" s="148">
        <v>337.6</v>
      </c>
      <c r="CH5" s="162">
        <f>RANK(CG5,$CG$5:$CG$31,0)</f>
        <v>16</v>
      </c>
      <c r="CI5" s="148">
        <v>338.5</v>
      </c>
      <c r="CJ5" s="136">
        <f>RANK(CI5,$CI$5:$CI$31,0)</f>
        <v>19</v>
      </c>
      <c r="CK5" s="163"/>
      <c r="CL5" s="164"/>
      <c r="CM5" s="163">
        <v>93.9</v>
      </c>
      <c r="CN5" s="164">
        <f>RANK(CM5,$CM$5:$CM$31,0)</f>
        <v>21</v>
      </c>
      <c r="CO5" s="163"/>
      <c r="CP5" s="134" t="e">
        <f>RANK(CO5,$CO$5:$CO$31,0)</f>
        <v>#N/A</v>
      </c>
      <c r="CQ5" s="148">
        <v>21</v>
      </c>
      <c r="CR5" s="134">
        <f>RANK(CQ5,$CQ$5:$CQ$31,1)</f>
        <v>16</v>
      </c>
      <c r="CS5" s="148"/>
      <c r="CT5" s="134" t="e">
        <f>RANK(CS5,$CS$5:$CS$31,1)</f>
        <v>#N/A</v>
      </c>
      <c r="CU5" s="152">
        <v>146.6</v>
      </c>
      <c r="CV5" s="151">
        <f aca="true" t="shared" si="8" ref="CV5:CV31">RANK(CU5,$CU$5:$CU$31,1)</f>
        <v>20</v>
      </c>
      <c r="CW5" s="165">
        <v>124.6</v>
      </c>
      <c r="CX5" s="151">
        <f>RANK(CW5,$CW$5:$CW$31,1)</f>
        <v>18</v>
      </c>
      <c r="CY5" s="152">
        <v>99.4</v>
      </c>
      <c r="CZ5" s="151">
        <v>12</v>
      </c>
      <c r="DA5" s="165">
        <v>83.8</v>
      </c>
      <c r="DB5" s="151">
        <v>6</v>
      </c>
      <c r="DC5" s="134" t="s">
        <v>72</v>
      </c>
      <c r="DD5" s="134"/>
      <c r="DE5" s="148">
        <v>162.59339851235728</v>
      </c>
      <c r="DF5" s="134">
        <f>RANK(DE5,$DE$5:$DE$31,1)</f>
        <v>16</v>
      </c>
      <c r="DG5" s="161">
        <v>59</v>
      </c>
      <c r="DH5" s="134">
        <f>RANK(DG5,$DG$5:$DG$31,0)</f>
        <v>10</v>
      </c>
      <c r="DI5" s="161">
        <v>202</v>
      </c>
      <c r="DJ5" s="134">
        <f>RANK(DI5,$DI$5:$DI$31,0)</f>
        <v>5</v>
      </c>
      <c r="DK5" s="149">
        <v>108</v>
      </c>
      <c r="DL5" s="151">
        <f aca="true" t="shared" si="9" ref="DL5:DL31">RANK(DK5,$DK$5:$DK$31,0)</f>
        <v>9</v>
      </c>
      <c r="DM5" s="149">
        <v>92.6</v>
      </c>
      <c r="DN5" s="134">
        <f aca="true" t="shared" si="10" ref="DN5:DN31">RANK(DM5,$DM$5:$DM$31,0)</f>
        <v>18</v>
      </c>
      <c r="DO5" s="148"/>
      <c r="DP5" s="134"/>
      <c r="DQ5" s="148"/>
      <c r="DR5" s="134"/>
      <c r="DS5" s="148"/>
      <c r="DT5" s="134"/>
      <c r="DU5" s="166" t="s">
        <v>116</v>
      </c>
      <c r="DV5" s="167"/>
      <c r="DW5" s="166" t="s">
        <v>119</v>
      </c>
      <c r="DX5" s="164"/>
      <c r="DY5" s="168">
        <v>17.2</v>
      </c>
      <c r="DZ5" s="169">
        <v>11</v>
      </c>
      <c r="EA5" s="168">
        <v>-79</v>
      </c>
      <c r="EB5" s="134">
        <v>3</v>
      </c>
      <c r="EC5" s="168" t="s">
        <v>167</v>
      </c>
      <c r="ED5" s="175">
        <v>11</v>
      </c>
      <c r="EE5" s="168">
        <v>16.046758767268862</v>
      </c>
      <c r="EF5" s="164">
        <v>3</v>
      </c>
      <c r="EG5" s="170">
        <v>112.1</v>
      </c>
      <c r="EH5" s="164">
        <f aca="true" t="shared" si="11" ref="EH5:EH13">RANK(EG5,$EG$5:$EG$31,0)</f>
        <v>15</v>
      </c>
      <c r="EI5" s="170">
        <v>36.1</v>
      </c>
      <c r="EJ5" s="164">
        <f aca="true" t="shared" si="12" ref="EJ5:EJ31">RANK(EI5,$EI$5:$EI$31,0)</f>
        <v>13</v>
      </c>
      <c r="EK5" s="134"/>
      <c r="EL5" s="134" t="e">
        <f aca="true" t="shared" si="13" ref="EL5:EL31">RANK(EK5,$EK$5:$EK$31,0)</f>
        <v>#N/A</v>
      </c>
      <c r="EM5" s="148">
        <v>96</v>
      </c>
      <c r="EN5" s="134">
        <f aca="true" t="shared" si="14" ref="EN5:EN31">RANK(EM5,$EM$5:$EM$31,0)</f>
        <v>23</v>
      </c>
      <c r="EO5" s="148"/>
      <c r="EP5" s="134" t="e">
        <f aca="true" t="shared" si="15" ref="EP5:EP31">RANK(EO5,$EO$5:$EO$31,0)</f>
        <v>#N/A</v>
      </c>
      <c r="EQ5" s="134">
        <v>25</v>
      </c>
      <c r="ER5" s="134">
        <f aca="true" t="shared" si="16" ref="ER5:ER31">RANK(EQ5,$EQ$5:$EQ$31,0)</f>
        <v>18</v>
      </c>
      <c r="ES5" s="134"/>
      <c r="ET5" s="134" t="e">
        <f aca="true" t="shared" si="17" ref="ET5:ET31">RANK(ES5,$ES$5:$ES$31,0)</f>
        <v>#N/A</v>
      </c>
      <c r="EU5" s="148">
        <v>70.3</v>
      </c>
      <c r="EV5" s="134">
        <f aca="true" t="shared" si="18" ref="EV5:EV31">RANK(EU5,$EU$5:$EU$31,0)</f>
        <v>10</v>
      </c>
      <c r="EW5" s="134"/>
      <c r="EX5" s="134" t="e">
        <f aca="true" t="shared" si="19" ref="EX5:EX31">RANK(EW5,$EW$5:$EW$31,0)</f>
        <v>#N/A</v>
      </c>
      <c r="EY5" s="134"/>
      <c r="EZ5" s="134" t="e">
        <f aca="true" t="shared" si="20" ref="EZ5:EZ31">RANK(EY5,$EY$5:$EY$31,0)</f>
        <v>#N/A</v>
      </c>
      <c r="FA5" s="134"/>
      <c r="FB5" s="134" t="e">
        <f aca="true" t="shared" si="21" ref="FB5:FB31">RANK(FA5,$FA$5:$FA$31,0)</f>
        <v>#N/A</v>
      </c>
      <c r="FC5" s="171"/>
      <c r="FD5" s="134" t="e">
        <f aca="true" t="shared" si="22" ref="FD5:FD31">RANK(FC5,$FC$5:$FC$31,0)</f>
        <v>#N/A</v>
      </c>
      <c r="FE5" s="171"/>
      <c r="FF5" s="134" t="e">
        <f aca="true" t="shared" si="23" ref="FF5:FF31">RANK(FE5,$FE$5:$FE$31,0)</f>
        <v>#N/A</v>
      </c>
      <c r="FG5" s="148">
        <v>65.5</v>
      </c>
      <c r="FH5" s="134">
        <f aca="true" t="shared" si="24" ref="FH5:FH31">RANK(FG5,$FG$5:$FG$31,0)</f>
        <v>21</v>
      </c>
      <c r="FI5" s="148"/>
      <c r="FJ5" s="134" t="e">
        <f aca="true" t="shared" si="25" ref="FJ5:FJ31">RANK(FI5,$FI$5:$FI$31,0)</f>
        <v>#N/A</v>
      </c>
      <c r="FK5" s="171">
        <v>302.88</v>
      </c>
      <c r="FL5" s="134">
        <f aca="true" t="shared" si="26" ref="FL5:FL31">RANK(FK5,$FK$5:$FK$31,0)</f>
        <v>15</v>
      </c>
      <c r="FM5" s="134"/>
      <c r="FN5" s="134" t="e">
        <f aca="true" t="shared" si="27" ref="FN5:FN31">RANK(FM5,$FM$5:$FM$31,0)</f>
        <v>#N/A</v>
      </c>
      <c r="FO5" s="95">
        <v>568.1</v>
      </c>
      <c r="FP5" s="94">
        <f>RANK(FO5,$FO$5:$FO$31,0)</f>
        <v>7</v>
      </c>
      <c r="FQ5" s="95">
        <v>207.1</v>
      </c>
      <c r="FR5" s="117">
        <f>RANK(FQ5,$FQ$5:$FQ$31,0)</f>
        <v>7</v>
      </c>
      <c r="FS5" s="78">
        <v>66.2</v>
      </c>
      <c r="FT5" s="96">
        <f>RANK(FS5,$FS$5:$FS$31,1)</f>
        <v>9</v>
      </c>
      <c r="FU5" s="78">
        <v>61.8</v>
      </c>
      <c r="FV5" s="96">
        <f aca="true" t="shared" si="28" ref="FV5:FV30">RANK(FU5,$FU$5:$FU$31,1)</f>
        <v>6</v>
      </c>
      <c r="FW5" s="98">
        <v>275.83</v>
      </c>
      <c r="FX5" s="96">
        <f>RANK(FW5,$FW$5:$FW$31,0)</f>
        <v>4</v>
      </c>
      <c r="FY5" s="98">
        <v>298.69</v>
      </c>
      <c r="FZ5" s="96">
        <f>RANK(FY5,$FY$5:$FY$31,0)</f>
        <v>5</v>
      </c>
      <c r="GA5" s="95">
        <v>95</v>
      </c>
      <c r="GB5" s="96">
        <f>RANK(GA5,$GA$5:$GA$31,0)</f>
        <v>12</v>
      </c>
      <c r="GC5" s="95">
        <v>97</v>
      </c>
      <c r="GD5" s="96">
        <f>RANK(GC5,$GC$5:$GC$31,0)</f>
        <v>10</v>
      </c>
      <c r="GE5" s="98">
        <v>44.56</v>
      </c>
      <c r="GF5" s="96">
        <f aca="true" t="shared" si="29" ref="GF5:GF31">RANK(GE5,$GE$5:$GE$31,0)</f>
        <v>22</v>
      </c>
      <c r="GG5" s="98">
        <v>44.56</v>
      </c>
      <c r="GH5" s="96">
        <f aca="true" t="shared" si="30" ref="GH5:GH31">RANK(GG5,$GG$5:$GG$31,0)</f>
        <v>22</v>
      </c>
      <c r="GI5" s="117">
        <v>64</v>
      </c>
      <c r="GJ5" s="96">
        <f aca="true" t="shared" si="31" ref="GJ5:GJ31">RANK(GI5,$GI$5:$GI$31,1)</f>
        <v>27</v>
      </c>
      <c r="GK5" s="117">
        <v>63.4</v>
      </c>
      <c r="GL5" s="96">
        <f>RANK(GK5,$GK$5:GK$31,1)</f>
        <v>27</v>
      </c>
      <c r="GM5" s="99">
        <f aca="true" t="shared" si="32" ref="GM5:GM31">RANK(GO5,$GO$5:$GO$31,1)</f>
        <v>22</v>
      </c>
      <c r="GN5" s="99">
        <f>RANK(GP5,$GP$5:$GP$31,1)</f>
        <v>13</v>
      </c>
      <c r="GO5" s="101">
        <f>AVERAGE(I5,N5,R5,V5,Z5,AD5,AH5,AL5,AP5,AX5,BB5,BN5,BR5,CH5,CV5,CZ5,DL5,DZ5,ED5,EH5,FP5,FT5,GJ5)</f>
        <v>14.08695652173913</v>
      </c>
      <c r="GP5" s="101">
        <f>AVERAGE(K5,P5,T5,X5,AB5,AF5,AJ5,AN5,AR5,AZ5,BD5,BP5,BT5,CJ5,CX5,DB5,DN5,EB5,EF5,EJ5,FR5,FV5,GL5)</f>
        <v>12.727272727272727</v>
      </c>
    </row>
    <row r="6" spans="1:198" ht="22.5" customHeight="1">
      <c r="A6" s="91" t="s">
        <v>4</v>
      </c>
      <c r="B6" s="92" t="e">
        <f aca="true" t="shared" si="33" ref="B6:B31">RANK(B83,$B$82:$B$108,1)</f>
        <v>#N/A</v>
      </c>
      <c r="C6" s="92" t="e">
        <f aca="true" t="shared" si="34" ref="C6:C31">RANK(C49,$C$48:$C$74,1)</f>
        <v>#N/A</v>
      </c>
      <c r="D6" s="148">
        <v>0</v>
      </c>
      <c r="E6" s="134">
        <f aca="true" t="shared" si="35" ref="E6:E31">RANK(D6,$D$5:$D$31,0)</f>
        <v>2</v>
      </c>
      <c r="F6" s="148">
        <v>0</v>
      </c>
      <c r="G6" s="134">
        <f aca="true" t="shared" si="36" ref="G6:G20">RANK(F6,$F$5:$F$31,0)</f>
        <v>2</v>
      </c>
      <c r="H6" s="148">
        <v>5127.6</v>
      </c>
      <c r="I6" s="149">
        <f aca="true" t="shared" si="37" ref="I6:I31">RANK(H6,$H$5:$H$31,0)</f>
        <v>5</v>
      </c>
      <c r="J6" s="150">
        <v>4762.8</v>
      </c>
      <c r="K6" s="151">
        <f aca="true" t="shared" si="38" ref="K6:K31">RANK(J6,$J$5:$J$31,0)</f>
        <v>5</v>
      </c>
      <c r="L6" s="151" t="e">
        <f>RANK(#REF!,#REF!,0)</f>
        <v>#REF!</v>
      </c>
      <c r="M6" s="134">
        <v>98.30479155855389</v>
      </c>
      <c r="N6" s="135">
        <f aca="true" t="shared" si="39" ref="N6:N31">RANK(M6,$M$5:$M$31,0)</f>
        <v>15</v>
      </c>
      <c r="O6" s="134">
        <v>91.64173851838817</v>
      </c>
      <c r="P6" s="136">
        <f aca="true" t="shared" si="40" ref="P6:P31">RANK(O6,$O$5:$O$31,0)</f>
        <v>13</v>
      </c>
      <c r="Q6" s="134">
        <v>98.78108239882984</v>
      </c>
      <c r="R6" s="151">
        <f aca="true" t="shared" si="41" ref="R6:R31">RANK(Q6,$Q$5:$Q$31,0)</f>
        <v>21</v>
      </c>
      <c r="S6" s="134">
        <v>96.39684106614018</v>
      </c>
      <c r="T6" s="151">
        <f aca="true" t="shared" si="42" ref="T6:T31">RANK(S6,$S$5:$S$31,0)</f>
        <v>13</v>
      </c>
      <c r="U6" s="137">
        <v>95.93816991989168</v>
      </c>
      <c r="V6" s="151">
        <f t="shared" si="0"/>
        <v>13</v>
      </c>
      <c r="W6" s="137">
        <v>119.79301423027167</v>
      </c>
      <c r="X6" s="151">
        <f t="shared" si="1"/>
        <v>5</v>
      </c>
      <c r="Y6" s="134">
        <v>109.38995021404459</v>
      </c>
      <c r="Z6" s="151">
        <f t="shared" si="2"/>
        <v>5</v>
      </c>
      <c r="AA6" s="134">
        <v>20.678310909097377</v>
      </c>
      <c r="AB6" s="151">
        <f>RANK(AA6,$AA$5:$AA$31,0)</f>
        <v>12</v>
      </c>
      <c r="AC6" s="152">
        <v>103.8</v>
      </c>
      <c r="AD6" s="151">
        <f aca="true" t="shared" si="43" ref="AD6:AD31">RANK(AC6,$AC$5:$AC$31,0)</f>
        <v>5</v>
      </c>
      <c r="AE6" s="152">
        <v>105.1</v>
      </c>
      <c r="AF6" s="151">
        <f aca="true" t="shared" si="44" ref="AF6:AF31">RANK(AE6,$AE$5:$AE$31,0)</f>
        <v>10</v>
      </c>
      <c r="AG6" s="152">
        <v>104</v>
      </c>
      <c r="AH6" s="151">
        <f>RANK(AG6,$AG$5:$AG$31,0)</f>
        <v>5</v>
      </c>
      <c r="AI6" s="152">
        <v>103.6</v>
      </c>
      <c r="AJ6" s="151">
        <f aca="true" t="shared" si="45" ref="AJ6:AJ30">RANK(AI6,$AI$5:$AI$30,0)</f>
        <v>17</v>
      </c>
      <c r="AK6" s="153">
        <v>75</v>
      </c>
      <c r="AL6" s="151">
        <f aca="true" t="shared" si="46" ref="AL6:AL31">RANK(AK6,$AK$5:$AK$31,0)</f>
        <v>17</v>
      </c>
      <c r="AM6" s="153">
        <v>240.6</v>
      </c>
      <c r="AN6" s="151">
        <f aca="true" t="shared" si="47" ref="AN6:AN31">RANK(AM6,$AM$5:$AM$31,0)</f>
        <v>3</v>
      </c>
      <c r="AO6" s="153">
        <v>0.4</v>
      </c>
      <c r="AP6" s="151">
        <f>RANK(AO6,$AO$5:$AO$31,0)</f>
        <v>20</v>
      </c>
      <c r="AQ6" s="153">
        <v>1.18</v>
      </c>
      <c r="AR6" s="151">
        <f t="shared" si="3"/>
        <v>15</v>
      </c>
      <c r="AS6" s="154">
        <v>1209.8</v>
      </c>
      <c r="AT6" s="151">
        <f aca="true" t="shared" si="48" ref="AT6:AT31">RANK(AS6,$AS$5:$AS$31,0)</f>
        <v>12</v>
      </c>
      <c r="AU6" s="154">
        <v>1751.3</v>
      </c>
      <c r="AV6" s="151">
        <f aca="true" t="shared" si="49" ref="AV6:AV31">RANK(AU6,$AU$5:$AU$31,0)</f>
        <v>14</v>
      </c>
      <c r="AW6" s="154">
        <v>99.9</v>
      </c>
      <c r="AX6" s="151">
        <f t="shared" si="4"/>
        <v>12</v>
      </c>
      <c r="AY6" s="155">
        <v>74.2</v>
      </c>
      <c r="AZ6" s="151">
        <f t="shared" si="5"/>
        <v>13</v>
      </c>
      <c r="BA6" s="154">
        <v>19.8</v>
      </c>
      <c r="BB6" s="151">
        <f t="shared" si="6"/>
        <v>13</v>
      </c>
      <c r="BC6" s="155">
        <v>14.8</v>
      </c>
      <c r="BD6" s="151">
        <f t="shared" si="7"/>
        <v>14</v>
      </c>
      <c r="BE6" s="154">
        <v>9.1</v>
      </c>
      <c r="BF6" s="134">
        <f>RANK(BE6,$BE$5:$BE$31,0)</f>
        <v>13</v>
      </c>
      <c r="BG6" s="154">
        <v>27.3</v>
      </c>
      <c r="BH6" s="134">
        <f aca="true" t="shared" si="50" ref="BH6:BH31">RANK(BG6,$BG$5:$BG$31,0)</f>
        <v>3</v>
      </c>
      <c r="BI6" s="154">
        <v>0.1</v>
      </c>
      <c r="BJ6" s="134">
        <f>RANK(BI6,$BI$5:$BI$31,0)</f>
        <v>10</v>
      </c>
      <c r="BK6" s="154">
        <v>0.2</v>
      </c>
      <c r="BL6" s="156">
        <f>RANK(BK6,$BK$5:$BK$31,0)</f>
        <v>7</v>
      </c>
      <c r="BM6" s="157">
        <v>42.1</v>
      </c>
      <c r="BN6" s="158">
        <f aca="true" t="shared" si="51" ref="BN6:BN31">RANK(BM6,$BM$5:$BM$31,0)</f>
        <v>21</v>
      </c>
      <c r="BO6" s="159">
        <v>42.9</v>
      </c>
      <c r="BP6" s="160">
        <f aca="true" t="shared" si="52" ref="BP6:BP31">RANK(BO6,$BO$5:$BO$31,0)</f>
        <v>14</v>
      </c>
      <c r="BQ6" s="161">
        <v>126.6</v>
      </c>
      <c r="BR6" s="160">
        <f aca="true" t="shared" si="53" ref="BR6:BR31">RANK(BQ6,$BQ$5:$BQ$31,0)</f>
        <v>2</v>
      </c>
      <c r="BS6" s="148">
        <v>96.8</v>
      </c>
      <c r="BT6" s="138">
        <f aca="true" t="shared" si="54" ref="BT6:BT31">RANK(BS6,$BS$5:$BS$31,0)</f>
        <v>24</v>
      </c>
      <c r="BU6" s="148">
        <v>286.1</v>
      </c>
      <c r="BV6" s="134" t="e">
        <f aca="true" t="shared" si="55" ref="BV6:BV31">RANK(BU6,$BU$5:$BU$31,0)</f>
        <v>#REF!</v>
      </c>
      <c r="BW6" s="148">
        <v>115</v>
      </c>
      <c r="BX6" s="134" t="e">
        <f aca="true" t="shared" si="56" ref="BX6:BX31">RANK(BW6,$BW$5:$BW$31,0)</f>
        <v>#REF!</v>
      </c>
      <c r="BY6" s="148">
        <v>268.5</v>
      </c>
      <c r="BZ6" s="134" t="e">
        <f aca="true" t="shared" si="57" ref="BZ6:BZ31">RANK(BY6,$BY$5:$BY$31,1)</f>
        <v>#REF!</v>
      </c>
      <c r="CA6" s="148">
        <v>171.7</v>
      </c>
      <c r="CB6" s="134" t="e">
        <f aca="true" t="shared" si="58" ref="CB6:CB31">RANK(CA6,$CA$5:$CA$31,1)</f>
        <v>#REF!</v>
      </c>
      <c r="CC6" s="148">
        <v>3.7</v>
      </c>
      <c r="CD6" s="134">
        <f aca="true" t="shared" si="59" ref="CD6:CD31">RANK(CC6,$CC$5:$CC$31,1)</f>
        <v>14</v>
      </c>
      <c r="CE6" s="148"/>
      <c r="CF6" s="137" t="e">
        <f aca="true" t="shared" si="60" ref="CF6:CF31">RANK(CE6,$CE$5:$CE$31,1)</f>
        <v>#N/A</v>
      </c>
      <c r="CG6" s="148">
        <v>325</v>
      </c>
      <c r="CH6" s="162">
        <f aca="true" t="shared" si="61" ref="CH6:CH31">RANK(CG6,$CG$5:$CG$31,0)</f>
        <v>18</v>
      </c>
      <c r="CI6" s="148">
        <v>355.7</v>
      </c>
      <c r="CJ6" s="136">
        <f aca="true" t="shared" si="62" ref="CJ6:CJ31">RANK(CI6,$CI$5:$CI$31,0)</f>
        <v>15</v>
      </c>
      <c r="CK6" s="163"/>
      <c r="CL6" s="164"/>
      <c r="CM6" s="163">
        <v>99</v>
      </c>
      <c r="CN6" s="164">
        <f aca="true" t="shared" si="63" ref="CN6:CN31">RANK(CM6,$CM$5:$CM$31,0)</f>
        <v>4</v>
      </c>
      <c r="CO6" s="163"/>
      <c r="CP6" s="134" t="e">
        <f aca="true" t="shared" si="64" ref="CP6:CP31">RANK(CO6,$CO$5:$CO$31,0)</f>
        <v>#N/A</v>
      </c>
      <c r="CQ6" s="148">
        <v>23.3</v>
      </c>
      <c r="CR6" s="134">
        <f aca="true" t="shared" si="65" ref="CR6:CR31">RANK(CQ6,$CQ$5:$CQ$31,1)</f>
        <v>23</v>
      </c>
      <c r="CS6" s="148"/>
      <c r="CT6" s="134" t="e">
        <f aca="true" t="shared" si="66" ref="CT6:CT31">RANK(CS6,$CS$5:$CS$31,1)</f>
        <v>#N/A</v>
      </c>
      <c r="CU6" s="152">
        <v>140.3</v>
      </c>
      <c r="CV6" s="151">
        <f t="shared" si="8"/>
        <v>17</v>
      </c>
      <c r="CW6" s="165">
        <v>149.6</v>
      </c>
      <c r="CX6" s="151">
        <f aca="true" t="shared" si="67" ref="CX6:CX31">RANK(CW6,$CW$5:$CW$31,1)</f>
        <v>19</v>
      </c>
      <c r="CY6" s="152">
        <v>16.1</v>
      </c>
      <c r="CZ6" s="151">
        <v>2</v>
      </c>
      <c r="DA6" s="165">
        <v>66.2</v>
      </c>
      <c r="DB6" s="151">
        <v>4</v>
      </c>
      <c r="DC6" s="134" t="s">
        <v>72</v>
      </c>
      <c r="DD6" s="134"/>
      <c r="DE6" s="148">
        <v>119.97839423811043</v>
      </c>
      <c r="DF6" s="134">
        <f aca="true" t="shared" si="68" ref="DF6:DF31">RANK(DE6,$DE$5:$DE$31,1)</f>
        <v>11</v>
      </c>
      <c r="DG6" s="161">
        <v>59</v>
      </c>
      <c r="DH6" s="134">
        <f aca="true" t="shared" si="69" ref="DH6:DH31">RANK(DG6,$DG$5:$DG$31,0)</f>
        <v>10</v>
      </c>
      <c r="DI6" s="161">
        <v>144</v>
      </c>
      <c r="DJ6" s="134">
        <f aca="true" t="shared" si="70" ref="DJ6:DJ31">RANK(DI6,$DI$5:$DI$31,0)</f>
        <v>9</v>
      </c>
      <c r="DK6" s="149">
        <v>101.6</v>
      </c>
      <c r="DL6" s="151">
        <f t="shared" si="9"/>
        <v>14</v>
      </c>
      <c r="DM6" s="149">
        <v>95.9</v>
      </c>
      <c r="DN6" s="134">
        <f>RANK(DM6,$DM$5:$DM$31,0)</f>
        <v>17</v>
      </c>
      <c r="DO6" s="148">
        <v>1</v>
      </c>
      <c r="DP6" s="134">
        <f aca="true" t="shared" si="71" ref="DP6:DP31">RANK(DO6,$DO$5:$DO$31,0)</f>
        <v>1</v>
      </c>
      <c r="DQ6" s="148"/>
      <c r="DR6" s="134" t="e">
        <f aca="true" t="shared" si="72" ref="DR6:DR31">RANK(DQ6,$DQ$5:$DQ$31,0)</f>
        <v>#N/A</v>
      </c>
      <c r="DS6" s="148">
        <v>1</v>
      </c>
      <c r="DT6" s="134">
        <f aca="true" t="shared" si="73" ref="DT6:DT31">RANK(DS6,$DS$5:$DS$31,0)</f>
        <v>1</v>
      </c>
      <c r="DU6" s="166" t="s">
        <v>117</v>
      </c>
      <c r="DV6" s="172"/>
      <c r="DW6" s="166" t="s">
        <v>134</v>
      </c>
      <c r="DX6" s="164"/>
      <c r="DY6" s="168">
        <v>0</v>
      </c>
      <c r="DZ6" s="169">
        <v>1</v>
      </c>
      <c r="EA6" s="168">
        <v>0</v>
      </c>
      <c r="EB6" s="134">
        <v>1</v>
      </c>
      <c r="EC6" s="173">
        <v>0</v>
      </c>
      <c r="ED6" s="175">
        <v>1</v>
      </c>
      <c r="EE6" s="173">
        <v>0</v>
      </c>
      <c r="EF6" s="164">
        <v>1</v>
      </c>
      <c r="EG6" s="170">
        <v>145.3</v>
      </c>
      <c r="EH6" s="164">
        <f t="shared" si="11"/>
        <v>10</v>
      </c>
      <c r="EI6" s="170">
        <v>62.5</v>
      </c>
      <c r="EJ6" s="164">
        <f t="shared" si="12"/>
        <v>7</v>
      </c>
      <c r="EK6" s="134"/>
      <c r="EL6" s="134" t="e">
        <f t="shared" si="13"/>
        <v>#N/A</v>
      </c>
      <c r="EM6" s="148">
        <v>109.5</v>
      </c>
      <c r="EN6" s="134">
        <f t="shared" si="14"/>
        <v>4</v>
      </c>
      <c r="EO6" s="148"/>
      <c r="EP6" s="134" t="e">
        <f t="shared" si="15"/>
        <v>#N/A</v>
      </c>
      <c r="EQ6" s="134">
        <v>27</v>
      </c>
      <c r="ER6" s="134">
        <f t="shared" si="16"/>
        <v>14</v>
      </c>
      <c r="ES6" s="134"/>
      <c r="ET6" s="134" t="e">
        <f t="shared" si="17"/>
        <v>#N/A</v>
      </c>
      <c r="EU6" s="148">
        <v>54.6</v>
      </c>
      <c r="EV6" s="134">
        <f t="shared" si="18"/>
        <v>23</v>
      </c>
      <c r="EW6" s="134"/>
      <c r="EX6" s="134" t="e">
        <f t="shared" si="19"/>
        <v>#N/A</v>
      </c>
      <c r="EY6" s="134"/>
      <c r="EZ6" s="134" t="e">
        <f t="shared" si="20"/>
        <v>#N/A</v>
      </c>
      <c r="FA6" s="134"/>
      <c r="FB6" s="134" t="e">
        <f t="shared" si="21"/>
        <v>#N/A</v>
      </c>
      <c r="FC6" s="171"/>
      <c r="FD6" s="134" t="e">
        <f t="shared" si="22"/>
        <v>#N/A</v>
      </c>
      <c r="FE6" s="171"/>
      <c r="FF6" s="134" t="e">
        <f t="shared" si="23"/>
        <v>#N/A</v>
      </c>
      <c r="FG6" s="148">
        <v>84.3</v>
      </c>
      <c r="FH6" s="134">
        <f t="shared" si="24"/>
        <v>2</v>
      </c>
      <c r="FI6" s="148"/>
      <c r="FJ6" s="134" t="e">
        <f t="shared" si="25"/>
        <v>#N/A</v>
      </c>
      <c r="FK6" s="171">
        <v>332.87</v>
      </c>
      <c r="FL6" s="134">
        <f t="shared" si="26"/>
        <v>8</v>
      </c>
      <c r="FM6" s="134"/>
      <c r="FN6" s="134" t="e">
        <f t="shared" si="27"/>
        <v>#N/A</v>
      </c>
      <c r="FO6" s="95">
        <v>386.2</v>
      </c>
      <c r="FP6" s="94">
        <f aca="true" t="shared" si="74" ref="FP6:FP31">RANK(FO6,$FO$5:$FO$31,0)</f>
        <v>10</v>
      </c>
      <c r="FQ6" s="95">
        <v>243.2</v>
      </c>
      <c r="FR6" s="117">
        <f aca="true" t="shared" si="75" ref="FR6:FR31">RANK(FQ6,$FQ$5:$FQ$31,0)</f>
        <v>4</v>
      </c>
      <c r="FS6" s="78">
        <v>79.8</v>
      </c>
      <c r="FT6" s="96">
        <f>RANK(FS6,$FS$5:$FS$31,1)</f>
        <v>12</v>
      </c>
      <c r="FU6" s="78">
        <v>79.8</v>
      </c>
      <c r="FV6" s="96">
        <f t="shared" si="28"/>
        <v>12</v>
      </c>
      <c r="FW6" s="98">
        <v>127</v>
      </c>
      <c r="FX6" s="96">
        <f aca="true" t="shared" si="76" ref="FX6:FX31">RANK(FW6,$FW$5:$FW$31,0)</f>
        <v>18</v>
      </c>
      <c r="FY6" s="98">
        <v>205</v>
      </c>
      <c r="FZ6" s="96">
        <f aca="true" t="shared" si="77" ref="FZ6:FZ31">RANK(FY6,$FY$5:$FY$31,0)</f>
        <v>15</v>
      </c>
      <c r="GA6" s="95">
        <v>69</v>
      </c>
      <c r="GB6" s="96">
        <f aca="true" t="shared" si="78" ref="GB6:GB31">RANK(GA6,$GA$5:$GA$31,0)</f>
        <v>24</v>
      </c>
      <c r="GC6" s="95">
        <v>72</v>
      </c>
      <c r="GD6" s="96">
        <f aca="true" t="shared" si="79" ref="GD6:GD31">RANK(GC6,$GC$5:$GC$31,0)</f>
        <v>24</v>
      </c>
      <c r="GE6" s="98">
        <v>43.18</v>
      </c>
      <c r="GF6" s="96">
        <f t="shared" si="29"/>
        <v>25</v>
      </c>
      <c r="GG6" s="98">
        <v>43.18</v>
      </c>
      <c r="GH6" s="96">
        <f t="shared" si="30"/>
        <v>24</v>
      </c>
      <c r="GI6" s="97">
        <v>45.7</v>
      </c>
      <c r="GJ6" s="96">
        <f t="shared" si="31"/>
        <v>22</v>
      </c>
      <c r="GK6" s="117">
        <v>34.4</v>
      </c>
      <c r="GL6" s="96">
        <f>RANK(GK6,$GK$5:GK$31,1)</f>
        <v>13</v>
      </c>
      <c r="GM6" s="99">
        <f t="shared" si="32"/>
        <v>11</v>
      </c>
      <c r="GN6" s="99">
        <f>RANK(GP6,$GP$5:$GP$31,1)</f>
        <v>8</v>
      </c>
      <c r="GO6" s="101">
        <f aca="true" t="shared" si="80" ref="GO6:GO31">AVERAGE(I6,N6,R6,V6,Z6,AD6,AH6,AL6,AP6,AX6,BB6,BN6,BR6,CH6,CV6,CZ6,DL6,DZ6,ED6,EH6,FP6,FT6,GJ6)</f>
        <v>11.347826086956522</v>
      </c>
      <c r="GP6" s="101">
        <f aca="true" t="shared" si="81" ref="GP6:GP31">AVERAGE(K6,P6,T6,X6,AB6,AF6,AJ6,AN6,AR6,AZ6,BD6,BP6,BT6,CJ6,CX6,DB6,DN6,EB6,EF6,EJ6,FR6,FV6,GL6)</f>
        <v>10.91304347826087</v>
      </c>
    </row>
    <row r="7" spans="1:198" ht="22.5" customHeight="1">
      <c r="A7" s="91" t="s">
        <v>5</v>
      </c>
      <c r="B7" s="92" t="e">
        <f t="shared" si="33"/>
        <v>#N/A</v>
      </c>
      <c r="C7" s="92" t="e">
        <f t="shared" si="34"/>
        <v>#N/A</v>
      </c>
      <c r="D7" s="148">
        <v>0</v>
      </c>
      <c r="E7" s="134">
        <f t="shared" si="35"/>
        <v>2</v>
      </c>
      <c r="F7" s="148">
        <v>0</v>
      </c>
      <c r="G7" s="134">
        <f t="shared" si="36"/>
        <v>2</v>
      </c>
      <c r="H7" s="148">
        <v>3723.5</v>
      </c>
      <c r="I7" s="149">
        <f t="shared" si="37"/>
        <v>8</v>
      </c>
      <c r="J7" s="150">
        <v>3541.1</v>
      </c>
      <c r="K7" s="151">
        <f t="shared" si="38"/>
        <v>8</v>
      </c>
      <c r="L7" s="151" t="e">
        <f>RANK(#REF!,#REF!,0)</f>
        <v>#REF!</v>
      </c>
      <c r="M7" s="134">
        <v>97.6463488231744</v>
      </c>
      <c r="N7" s="135">
        <f t="shared" si="39"/>
        <v>17</v>
      </c>
      <c r="O7" s="134">
        <v>103.831891223733</v>
      </c>
      <c r="P7" s="136">
        <f t="shared" si="40"/>
        <v>4</v>
      </c>
      <c r="Q7" s="134">
        <v>99.29278642149929</v>
      </c>
      <c r="R7" s="151">
        <f t="shared" si="41"/>
        <v>20</v>
      </c>
      <c r="S7" s="134">
        <v>111.96581196581197</v>
      </c>
      <c r="T7" s="151">
        <f t="shared" si="42"/>
        <v>2</v>
      </c>
      <c r="U7" s="137">
        <v>108.61705861705862</v>
      </c>
      <c r="V7" s="151">
        <f t="shared" si="0"/>
        <v>3</v>
      </c>
      <c r="W7" s="137">
        <v>95.6051058329294</v>
      </c>
      <c r="X7" s="151">
        <f t="shared" si="1"/>
        <v>11</v>
      </c>
      <c r="Y7" s="134">
        <v>90.48143576835842</v>
      </c>
      <c r="Z7" s="151">
        <f t="shared" si="2"/>
        <v>10</v>
      </c>
      <c r="AA7" s="134">
        <v>105.66502185093962</v>
      </c>
      <c r="AB7" s="151">
        <f>RANK(AA7,$AA$5:$AA$31,0)</f>
        <v>4</v>
      </c>
      <c r="AC7" s="152">
        <v>99</v>
      </c>
      <c r="AD7" s="151">
        <f t="shared" si="43"/>
        <v>27</v>
      </c>
      <c r="AE7" s="152">
        <v>106.4</v>
      </c>
      <c r="AF7" s="151">
        <f t="shared" si="44"/>
        <v>3</v>
      </c>
      <c r="AG7" s="152">
        <v>104.7</v>
      </c>
      <c r="AH7" s="151">
        <f aca="true" t="shared" si="82" ref="AH7:AH30">RANK(AG7,$AG$5:$AG$31,0)</f>
        <v>3</v>
      </c>
      <c r="AI7" s="152">
        <v>107.4</v>
      </c>
      <c r="AJ7" s="151">
        <f t="shared" si="45"/>
        <v>8</v>
      </c>
      <c r="AK7" s="153">
        <v>147.5</v>
      </c>
      <c r="AL7" s="151">
        <f t="shared" si="46"/>
        <v>8</v>
      </c>
      <c r="AM7" s="153">
        <v>119.1</v>
      </c>
      <c r="AN7" s="151">
        <f t="shared" si="47"/>
        <v>10</v>
      </c>
      <c r="AO7" s="153">
        <v>1.04</v>
      </c>
      <c r="AP7" s="151">
        <f>RANK(AO7,$AO$5:$AO$31,0)</f>
        <v>18</v>
      </c>
      <c r="AQ7" s="153">
        <v>1.58</v>
      </c>
      <c r="AR7" s="151">
        <f t="shared" si="3"/>
        <v>14</v>
      </c>
      <c r="AS7" s="154">
        <v>4309.5</v>
      </c>
      <c r="AT7" s="151">
        <f t="shared" si="48"/>
        <v>1</v>
      </c>
      <c r="AU7" s="154">
        <v>8474.9</v>
      </c>
      <c r="AV7" s="151">
        <f t="shared" si="49"/>
        <v>2</v>
      </c>
      <c r="AW7" s="154">
        <v>98.8</v>
      </c>
      <c r="AX7" s="151">
        <f t="shared" si="4"/>
        <v>17</v>
      </c>
      <c r="AY7" s="155">
        <v>84.5</v>
      </c>
      <c r="AZ7" s="151">
        <f t="shared" si="5"/>
        <v>9</v>
      </c>
      <c r="BA7" s="154">
        <v>121.2</v>
      </c>
      <c r="BB7" s="151">
        <f t="shared" si="6"/>
        <v>6</v>
      </c>
      <c r="BC7" s="155">
        <v>107.5</v>
      </c>
      <c r="BD7" s="151">
        <f t="shared" si="7"/>
        <v>7</v>
      </c>
      <c r="BE7" s="154">
        <v>13.3</v>
      </c>
      <c r="BF7" s="134">
        <f>RANK(BE7,$BE$5:$BE$31,0)</f>
        <v>9</v>
      </c>
      <c r="BG7" s="154">
        <v>21.4</v>
      </c>
      <c r="BH7" s="134">
        <f t="shared" si="50"/>
        <v>8</v>
      </c>
      <c r="BI7" s="154">
        <v>0.7</v>
      </c>
      <c r="BJ7" s="134">
        <f>RANK(BI7,$BI$5:$BI$31,0)</f>
        <v>8</v>
      </c>
      <c r="BK7" s="154">
        <v>0.2</v>
      </c>
      <c r="BL7" s="156">
        <f>RANK(BK7,$BK$5:$BK$31,0)</f>
        <v>7</v>
      </c>
      <c r="BM7" s="157">
        <v>45.5</v>
      </c>
      <c r="BN7" s="158">
        <f t="shared" si="51"/>
        <v>7</v>
      </c>
      <c r="BO7" s="159">
        <v>46.5</v>
      </c>
      <c r="BP7" s="160">
        <f t="shared" si="52"/>
        <v>5</v>
      </c>
      <c r="BQ7" s="161">
        <v>103.7</v>
      </c>
      <c r="BR7" s="160">
        <f t="shared" si="53"/>
        <v>25</v>
      </c>
      <c r="BS7" s="148">
        <v>100.3</v>
      </c>
      <c r="BT7" s="138">
        <f t="shared" si="54"/>
        <v>16</v>
      </c>
      <c r="BU7" s="148">
        <v>164.4</v>
      </c>
      <c r="BV7" s="134" t="e">
        <f t="shared" si="55"/>
        <v>#REF!</v>
      </c>
      <c r="BW7" s="148">
        <v>32.8</v>
      </c>
      <c r="BX7" s="134" t="e">
        <f t="shared" si="56"/>
        <v>#REF!</v>
      </c>
      <c r="BY7" s="148">
        <v>320.1</v>
      </c>
      <c r="BZ7" s="134" t="e">
        <f t="shared" si="57"/>
        <v>#REF!</v>
      </c>
      <c r="CA7" s="148">
        <v>345.6</v>
      </c>
      <c r="CB7" s="134" t="e">
        <f t="shared" si="58"/>
        <v>#REF!</v>
      </c>
      <c r="CC7" s="148">
        <v>0.7</v>
      </c>
      <c r="CD7" s="134">
        <f t="shared" si="59"/>
        <v>7</v>
      </c>
      <c r="CE7" s="148"/>
      <c r="CF7" s="137" t="e">
        <f t="shared" si="60"/>
        <v>#N/A</v>
      </c>
      <c r="CG7" s="148">
        <v>510.7</v>
      </c>
      <c r="CH7" s="162">
        <f t="shared" si="61"/>
        <v>2</v>
      </c>
      <c r="CI7" s="148">
        <v>506.8</v>
      </c>
      <c r="CJ7" s="136">
        <f t="shared" si="62"/>
        <v>3</v>
      </c>
      <c r="CK7" s="163"/>
      <c r="CL7" s="164"/>
      <c r="CM7" s="163">
        <v>91.5</v>
      </c>
      <c r="CN7" s="164">
        <f t="shared" si="63"/>
        <v>24</v>
      </c>
      <c r="CO7" s="163"/>
      <c r="CP7" s="134" t="e">
        <f t="shared" si="64"/>
        <v>#N/A</v>
      </c>
      <c r="CQ7" s="148">
        <v>17.6</v>
      </c>
      <c r="CR7" s="134">
        <f t="shared" si="65"/>
        <v>9</v>
      </c>
      <c r="CS7" s="148"/>
      <c r="CT7" s="134" t="e">
        <f t="shared" si="66"/>
        <v>#N/A</v>
      </c>
      <c r="CU7" s="152">
        <v>58.3</v>
      </c>
      <c r="CV7" s="151">
        <f t="shared" si="8"/>
        <v>3</v>
      </c>
      <c r="CW7" s="165">
        <v>369.4</v>
      </c>
      <c r="CX7" s="151">
        <f t="shared" si="67"/>
        <v>26</v>
      </c>
      <c r="CY7" s="152">
        <v>99.7</v>
      </c>
      <c r="CZ7" s="151">
        <f>RANK(CY7,$CY$5:$CY$31,1)</f>
        <v>14</v>
      </c>
      <c r="DA7" s="165">
        <v>83.3</v>
      </c>
      <c r="DB7" s="151">
        <v>5</v>
      </c>
      <c r="DC7" s="134" t="s">
        <v>72</v>
      </c>
      <c r="DD7" s="134"/>
      <c r="DE7" s="148">
        <v>136.15981542096083</v>
      </c>
      <c r="DF7" s="134">
        <f t="shared" si="68"/>
        <v>12</v>
      </c>
      <c r="DG7" s="161">
        <v>187</v>
      </c>
      <c r="DH7" s="134">
        <f t="shared" si="69"/>
        <v>3</v>
      </c>
      <c r="DI7" s="161">
        <v>365</v>
      </c>
      <c r="DJ7" s="134">
        <f t="shared" si="70"/>
        <v>1</v>
      </c>
      <c r="DK7" s="149">
        <v>110.9</v>
      </c>
      <c r="DL7" s="151">
        <f t="shared" si="9"/>
        <v>6</v>
      </c>
      <c r="DM7" s="149">
        <v>112.5</v>
      </c>
      <c r="DN7" s="134">
        <f t="shared" si="10"/>
        <v>8</v>
      </c>
      <c r="DO7" s="148">
        <v>1</v>
      </c>
      <c r="DP7" s="134">
        <f t="shared" si="71"/>
        <v>1</v>
      </c>
      <c r="DQ7" s="148"/>
      <c r="DR7" s="134" t="e">
        <f t="shared" si="72"/>
        <v>#N/A</v>
      </c>
      <c r="DS7" s="148">
        <v>1</v>
      </c>
      <c r="DT7" s="134">
        <f t="shared" si="73"/>
        <v>1</v>
      </c>
      <c r="DU7" s="166">
        <v>0.13</v>
      </c>
      <c r="DV7" s="172"/>
      <c r="DW7" s="166">
        <v>0.36</v>
      </c>
      <c r="DX7" s="164"/>
      <c r="DY7" s="168">
        <v>-31</v>
      </c>
      <c r="DZ7" s="169">
        <v>7</v>
      </c>
      <c r="EA7" s="168">
        <v>41.30000000000001</v>
      </c>
      <c r="EB7" s="134">
        <v>7</v>
      </c>
      <c r="EC7" s="168">
        <v>87</v>
      </c>
      <c r="ED7" s="175">
        <v>7</v>
      </c>
      <c r="EE7" s="168">
        <v>119.98064828253507</v>
      </c>
      <c r="EF7" s="164">
        <v>8</v>
      </c>
      <c r="EG7" s="170">
        <v>184.5</v>
      </c>
      <c r="EH7" s="164">
        <f t="shared" si="11"/>
        <v>6</v>
      </c>
      <c r="EI7" s="170">
        <v>36.9</v>
      </c>
      <c r="EJ7" s="164">
        <f t="shared" si="12"/>
        <v>12</v>
      </c>
      <c r="EK7" s="134"/>
      <c r="EL7" s="134" t="e">
        <f t="shared" si="13"/>
        <v>#N/A</v>
      </c>
      <c r="EM7" s="148">
        <v>105.9</v>
      </c>
      <c r="EN7" s="134">
        <f t="shared" si="14"/>
        <v>9</v>
      </c>
      <c r="EO7" s="148"/>
      <c r="EP7" s="134" t="e">
        <f t="shared" si="15"/>
        <v>#N/A</v>
      </c>
      <c r="EQ7" s="134">
        <v>63</v>
      </c>
      <c r="ER7" s="134">
        <f t="shared" si="16"/>
        <v>1</v>
      </c>
      <c r="ES7" s="134"/>
      <c r="ET7" s="134" t="e">
        <f t="shared" si="17"/>
        <v>#N/A</v>
      </c>
      <c r="EU7" s="148">
        <v>50.6</v>
      </c>
      <c r="EV7" s="134">
        <f t="shared" si="18"/>
        <v>25</v>
      </c>
      <c r="EW7" s="134"/>
      <c r="EX7" s="134" t="e">
        <f t="shared" si="19"/>
        <v>#N/A</v>
      </c>
      <c r="EY7" s="134"/>
      <c r="EZ7" s="134" t="e">
        <f t="shared" si="20"/>
        <v>#N/A</v>
      </c>
      <c r="FA7" s="134"/>
      <c r="FB7" s="134" t="e">
        <f t="shared" si="21"/>
        <v>#N/A</v>
      </c>
      <c r="FC7" s="171"/>
      <c r="FD7" s="134" t="e">
        <f t="shared" si="22"/>
        <v>#N/A</v>
      </c>
      <c r="FE7" s="171"/>
      <c r="FF7" s="134" t="e">
        <f t="shared" si="23"/>
        <v>#N/A</v>
      </c>
      <c r="FG7" s="148">
        <v>76.1</v>
      </c>
      <c r="FH7" s="134">
        <f t="shared" si="24"/>
        <v>8</v>
      </c>
      <c r="FI7" s="148"/>
      <c r="FJ7" s="134" t="e">
        <f t="shared" si="25"/>
        <v>#N/A</v>
      </c>
      <c r="FK7" s="171">
        <v>348.61</v>
      </c>
      <c r="FL7" s="134">
        <f t="shared" si="26"/>
        <v>4</v>
      </c>
      <c r="FM7" s="134"/>
      <c r="FN7" s="134" t="e">
        <f t="shared" si="27"/>
        <v>#N/A</v>
      </c>
      <c r="FO7" s="95">
        <v>4594.7</v>
      </c>
      <c r="FP7" s="94">
        <f t="shared" si="74"/>
        <v>1</v>
      </c>
      <c r="FQ7" s="95">
        <v>1673</v>
      </c>
      <c r="FR7" s="117">
        <f t="shared" si="75"/>
        <v>1</v>
      </c>
      <c r="FS7" s="78">
        <v>57.5</v>
      </c>
      <c r="FT7" s="96">
        <f>RANK(FS7,$FS$5:$FS$31,1)</f>
        <v>5</v>
      </c>
      <c r="FU7" s="78">
        <v>56</v>
      </c>
      <c r="FV7" s="96">
        <f t="shared" si="28"/>
        <v>4</v>
      </c>
      <c r="FW7" s="98">
        <v>375.27</v>
      </c>
      <c r="FX7" s="96">
        <f t="shared" si="76"/>
        <v>2</v>
      </c>
      <c r="FY7" s="98">
        <v>590.53</v>
      </c>
      <c r="FZ7" s="96">
        <f t="shared" si="77"/>
        <v>2</v>
      </c>
      <c r="GA7" s="95">
        <v>96</v>
      </c>
      <c r="GB7" s="96">
        <f t="shared" si="78"/>
        <v>11</v>
      </c>
      <c r="GC7" s="95">
        <v>97</v>
      </c>
      <c r="GD7" s="96">
        <f t="shared" si="79"/>
        <v>10</v>
      </c>
      <c r="GE7" s="98">
        <v>56.25</v>
      </c>
      <c r="GF7" s="96">
        <f t="shared" si="29"/>
        <v>15</v>
      </c>
      <c r="GG7" s="98">
        <v>56.25</v>
      </c>
      <c r="GH7" s="96">
        <f t="shared" si="30"/>
        <v>15</v>
      </c>
      <c r="GI7" s="117">
        <v>37.4</v>
      </c>
      <c r="GJ7" s="96">
        <f t="shared" si="31"/>
        <v>12</v>
      </c>
      <c r="GK7" s="127">
        <v>33.3</v>
      </c>
      <c r="GL7" s="96">
        <f>RANK(GK7,$GK$5:GK$31,1)</f>
        <v>9</v>
      </c>
      <c r="GM7" s="99">
        <f t="shared" si="32"/>
        <v>5</v>
      </c>
      <c r="GN7" s="99">
        <f>RANK(GP7,$GP$5:$GP$31,1)</f>
        <v>1</v>
      </c>
      <c r="GO7" s="101">
        <f t="shared" si="80"/>
        <v>10.08695652173913</v>
      </c>
      <c r="GP7" s="101">
        <f t="shared" si="81"/>
        <v>8</v>
      </c>
    </row>
    <row r="8" spans="1:198" ht="22.5" customHeight="1">
      <c r="A8" s="91" t="s">
        <v>6</v>
      </c>
      <c r="B8" s="92" t="e">
        <f t="shared" si="33"/>
        <v>#N/A</v>
      </c>
      <c r="C8" s="92" t="e">
        <f t="shared" si="34"/>
        <v>#N/A</v>
      </c>
      <c r="D8" s="148">
        <v>0</v>
      </c>
      <c r="E8" s="134">
        <f t="shared" si="35"/>
        <v>2</v>
      </c>
      <c r="F8" s="148">
        <v>0</v>
      </c>
      <c r="G8" s="134">
        <f t="shared" si="36"/>
        <v>2</v>
      </c>
      <c r="H8" s="148">
        <v>7019.2</v>
      </c>
      <c r="I8" s="149">
        <f t="shared" si="37"/>
        <v>4</v>
      </c>
      <c r="J8" s="150">
        <v>6442.8</v>
      </c>
      <c r="K8" s="151">
        <f t="shared" si="38"/>
        <v>3</v>
      </c>
      <c r="L8" s="151" t="e">
        <f>RANK(#REF!,#REF!,0)</f>
        <v>#REF!</v>
      </c>
      <c r="M8" s="134">
        <v>103.18537859007833</v>
      </c>
      <c r="N8" s="135">
        <f t="shared" si="39"/>
        <v>8</v>
      </c>
      <c r="O8" s="134">
        <v>101.99055330634279</v>
      </c>
      <c r="P8" s="136">
        <f t="shared" si="40"/>
        <v>7</v>
      </c>
      <c r="Q8" s="134">
        <v>106.89792663476874</v>
      </c>
      <c r="R8" s="151">
        <f t="shared" si="41"/>
        <v>7</v>
      </c>
      <c r="S8" s="134">
        <v>108.98918314061916</v>
      </c>
      <c r="T8" s="151">
        <f t="shared" si="42"/>
        <v>3</v>
      </c>
      <c r="U8" s="137">
        <v>87.42676881478143</v>
      </c>
      <c r="V8" s="151">
        <f t="shared" si="0"/>
        <v>19</v>
      </c>
      <c r="W8" s="137">
        <v>105.41237113402062</v>
      </c>
      <c r="X8" s="151">
        <f t="shared" si="1"/>
        <v>8</v>
      </c>
      <c r="Y8" s="134"/>
      <c r="Z8" s="151"/>
      <c r="AA8" s="134"/>
      <c r="AB8" s="151"/>
      <c r="AC8" s="152">
        <v>104.4</v>
      </c>
      <c r="AD8" s="151">
        <f t="shared" si="43"/>
        <v>3</v>
      </c>
      <c r="AE8" s="152">
        <v>104.7</v>
      </c>
      <c r="AF8" s="151">
        <f t="shared" si="44"/>
        <v>11</v>
      </c>
      <c r="AG8" s="152">
        <v>104.7</v>
      </c>
      <c r="AH8" s="151">
        <f t="shared" si="82"/>
        <v>3</v>
      </c>
      <c r="AI8" s="152">
        <v>110.7</v>
      </c>
      <c r="AJ8" s="151">
        <f t="shared" si="45"/>
        <v>6</v>
      </c>
      <c r="AK8" s="153">
        <v>206.3</v>
      </c>
      <c r="AL8" s="151">
        <f t="shared" si="46"/>
        <v>5</v>
      </c>
      <c r="AM8" s="153">
        <v>88.1</v>
      </c>
      <c r="AN8" s="151">
        <f t="shared" si="47"/>
        <v>13</v>
      </c>
      <c r="AO8" s="153">
        <v>13.67</v>
      </c>
      <c r="AP8" s="151">
        <f>RANK(AO8,$AO$5:$AO$31,0)</f>
        <v>6</v>
      </c>
      <c r="AQ8" s="153">
        <v>7.47</v>
      </c>
      <c r="AR8" s="151">
        <f t="shared" si="3"/>
        <v>7</v>
      </c>
      <c r="AS8" s="154">
        <v>1574.6</v>
      </c>
      <c r="AT8" s="151">
        <f t="shared" si="48"/>
        <v>9</v>
      </c>
      <c r="AU8" s="154">
        <v>2683.4</v>
      </c>
      <c r="AV8" s="151">
        <f t="shared" si="49"/>
        <v>8</v>
      </c>
      <c r="AW8" s="154">
        <v>99.2</v>
      </c>
      <c r="AX8" s="151">
        <f t="shared" si="4"/>
        <v>16</v>
      </c>
      <c r="AY8" s="155">
        <v>83.2</v>
      </c>
      <c r="AZ8" s="151">
        <f t="shared" si="5"/>
        <v>10</v>
      </c>
      <c r="BA8" s="154">
        <v>15.1</v>
      </c>
      <c r="BB8" s="151">
        <f t="shared" si="6"/>
        <v>14</v>
      </c>
      <c r="BC8" s="155">
        <v>12.9</v>
      </c>
      <c r="BD8" s="151">
        <f t="shared" si="7"/>
        <v>15</v>
      </c>
      <c r="BE8" s="154" t="s">
        <v>73</v>
      </c>
      <c r="BF8" s="154" t="s">
        <v>73</v>
      </c>
      <c r="BG8" s="154" t="s">
        <v>73</v>
      </c>
      <c r="BH8" s="154" t="s">
        <v>73</v>
      </c>
      <c r="BI8" s="154" t="s">
        <v>73</v>
      </c>
      <c r="BJ8" s="134" t="s">
        <v>72</v>
      </c>
      <c r="BK8" s="154" t="s">
        <v>73</v>
      </c>
      <c r="BL8" s="156" t="s">
        <v>72</v>
      </c>
      <c r="BM8" s="157">
        <v>44.7</v>
      </c>
      <c r="BN8" s="158">
        <f t="shared" si="51"/>
        <v>10</v>
      </c>
      <c r="BO8" s="159">
        <v>44.8</v>
      </c>
      <c r="BP8" s="160">
        <f t="shared" si="52"/>
        <v>9</v>
      </c>
      <c r="BQ8" s="161">
        <v>117.7</v>
      </c>
      <c r="BR8" s="160">
        <f t="shared" si="53"/>
        <v>6</v>
      </c>
      <c r="BS8" s="148">
        <v>102.6</v>
      </c>
      <c r="BT8" s="138">
        <f t="shared" si="54"/>
        <v>13</v>
      </c>
      <c r="BU8" s="148">
        <v>148.4</v>
      </c>
      <c r="BV8" s="134" t="e">
        <f t="shared" si="55"/>
        <v>#REF!</v>
      </c>
      <c r="BW8" s="148">
        <v>19604.7</v>
      </c>
      <c r="BX8" s="134" t="e">
        <f t="shared" si="56"/>
        <v>#REF!</v>
      </c>
      <c r="BY8" s="148">
        <v>370.6</v>
      </c>
      <c r="BZ8" s="134" t="e">
        <f t="shared" si="57"/>
        <v>#REF!</v>
      </c>
      <c r="CA8" s="148">
        <v>31</v>
      </c>
      <c r="CB8" s="134" t="e">
        <f t="shared" si="58"/>
        <v>#REF!</v>
      </c>
      <c r="CC8" s="148">
        <v>6.9</v>
      </c>
      <c r="CD8" s="134">
        <f t="shared" si="59"/>
        <v>21</v>
      </c>
      <c r="CE8" s="148"/>
      <c r="CF8" s="137" t="e">
        <f t="shared" si="60"/>
        <v>#N/A</v>
      </c>
      <c r="CG8" s="148">
        <v>537.7</v>
      </c>
      <c r="CH8" s="162">
        <f t="shared" si="61"/>
        <v>1</v>
      </c>
      <c r="CI8" s="148">
        <v>559.5</v>
      </c>
      <c r="CJ8" s="136">
        <f t="shared" si="62"/>
        <v>2</v>
      </c>
      <c r="CK8" s="163"/>
      <c r="CL8" s="164"/>
      <c r="CM8" s="163">
        <v>96.7</v>
      </c>
      <c r="CN8" s="164">
        <f t="shared" si="63"/>
        <v>15</v>
      </c>
      <c r="CO8" s="163"/>
      <c r="CP8" s="134" t="e">
        <f t="shared" si="64"/>
        <v>#N/A</v>
      </c>
      <c r="CQ8" s="148">
        <v>13.3</v>
      </c>
      <c r="CR8" s="134">
        <f t="shared" si="65"/>
        <v>2</v>
      </c>
      <c r="CS8" s="148"/>
      <c r="CT8" s="134" t="e">
        <f t="shared" si="66"/>
        <v>#N/A</v>
      </c>
      <c r="CU8" s="152">
        <v>277.8</v>
      </c>
      <c r="CV8" s="151">
        <f t="shared" si="8"/>
        <v>25</v>
      </c>
      <c r="CW8" s="165">
        <v>186.2</v>
      </c>
      <c r="CX8" s="151">
        <f t="shared" si="67"/>
        <v>21</v>
      </c>
      <c r="CY8" s="152">
        <v>99.9</v>
      </c>
      <c r="CZ8" s="151">
        <f>RANK(CY8,$CY$5:$CY$31,1)</f>
        <v>15</v>
      </c>
      <c r="DA8" s="165">
        <v>99.7</v>
      </c>
      <c r="DB8" s="151">
        <f>RANK(DA8,$DA$5:$DA$31,1)</f>
        <v>13</v>
      </c>
      <c r="DC8" s="134" t="s">
        <v>72</v>
      </c>
      <c r="DD8" s="134"/>
      <c r="DE8" s="148">
        <v>102.81328774633047</v>
      </c>
      <c r="DF8" s="134">
        <f t="shared" si="68"/>
        <v>5</v>
      </c>
      <c r="DG8" s="161">
        <v>104</v>
      </c>
      <c r="DH8" s="134">
        <f t="shared" si="69"/>
        <v>6</v>
      </c>
      <c r="DI8" s="161">
        <v>199</v>
      </c>
      <c r="DJ8" s="134">
        <f t="shared" si="70"/>
        <v>6</v>
      </c>
      <c r="DK8" s="149">
        <v>108.5</v>
      </c>
      <c r="DL8" s="151">
        <f t="shared" si="9"/>
        <v>8</v>
      </c>
      <c r="DM8" s="149">
        <v>117.9</v>
      </c>
      <c r="DN8" s="134">
        <f t="shared" si="10"/>
        <v>4</v>
      </c>
      <c r="DO8" s="148">
        <v>1</v>
      </c>
      <c r="DP8" s="134">
        <f t="shared" si="71"/>
        <v>1</v>
      </c>
      <c r="DQ8" s="148"/>
      <c r="DR8" s="134" t="e">
        <f t="shared" si="72"/>
        <v>#N/A</v>
      </c>
      <c r="DS8" s="148">
        <v>1</v>
      </c>
      <c r="DT8" s="134">
        <f t="shared" si="73"/>
        <v>1</v>
      </c>
      <c r="DU8" s="166" t="s">
        <v>118</v>
      </c>
      <c r="DV8" s="172"/>
      <c r="DW8" s="166" t="s">
        <v>138</v>
      </c>
      <c r="DX8" s="164"/>
      <c r="DY8" s="168">
        <v>0</v>
      </c>
      <c r="DZ8" s="169">
        <v>1</v>
      </c>
      <c r="EA8" s="168">
        <v>0</v>
      </c>
      <c r="EB8" s="134">
        <v>1</v>
      </c>
      <c r="EC8" s="173">
        <v>0</v>
      </c>
      <c r="ED8" s="175">
        <v>1</v>
      </c>
      <c r="EE8" s="173">
        <v>0</v>
      </c>
      <c r="EF8" s="164">
        <v>1</v>
      </c>
      <c r="EG8" s="170">
        <v>109.4</v>
      </c>
      <c r="EH8" s="164">
        <f t="shared" si="11"/>
        <v>16</v>
      </c>
      <c r="EI8" s="170">
        <v>22.9</v>
      </c>
      <c r="EJ8" s="164">
        <f t="shared" si="12"/>
        <v>16</v>
      </c>
      <c r="EK8" s="134"/>
      <c r="EL8" s="134" t="e">
        <f t="shared" si="13"/>
        <v>#N/A</v>
      </c>
      <c r="EM8" s="148">
        <v>108.9</v>
      </c>
      <c r="EN8" s="134">
        <f t="shared" si="14"/>
        <v>5</v>
      </c>
      <c r="EO8" s="148"/>
      <c r="EP8" s="134" t="e">
        <f t="shared" si="15"/>
        <v>#N/A</v>
      </c>
      <c r="EQ8" s="134">
        <v>29</v>
      </c>
      <c r="ER8" s="134">
        <f t="shared" si="16"/>
        <v>11</v>
      </c>
      <c r="ES8" s="134"/>
      <c r="ET8" s="134" t="e">
        <f t="shared" si="17"/>
        <v>#N/A</v>
      </c>
      <c r="EU8" s="148">
        <v>66.8</v>
      </c>
      <c r="EV8" s="134">
        <f t="shared" si="18"/>
        <v>14</v>
      </c>
      <c r="EW8" s="134"/>
      <c r="EX8" s="134" t="e">
        <f t="shared" si="19"/>
        <v>#N/A</v>
      </c>
      <c r="EY8" s="134"/>
      <c r="EZ8" s="134" t="e">
        <f t="shared" si="20"/>
        <v>#N/A</v>
      </c>
      <c r="FA8" s="134"/>
      <c r="FB8" s="134" t="e">
        <f t="shared" si="21"/>
        <v>#N/A</v>
      </c>
      <c r="FC8" s="171"/>
      <c r="FD8" s="134" t="e">
        <f t="shared" si="22"/>
        <v>#N/A</v>
      </c>
      <c r="FE8" s="171"/>
      <c r="FF8" s="134" t="e">
        <f t="shared" si="23"/>
        <v>#N/A</v>
      </c>
      <c r="FG8" s="148">
        <v>73.4</v>
      </c>
      <c r="FH8" s="134">
        <f t="shared" si="24"/>
        <v>13</v>
      </c>
      <c r="FI8" s="148"/>
      <c r="FJ8" s="134" t="e">
        <f t="shared" si="25"/>
        <v>#N/A</v>
      </c>
      <c r="FK8" s="171">
        <v>378.43</v>
      </c>
      <c r="FL8" s="134">
        <f t="shared" si="26"/>
        <v>1</v>
      </c>
      <c r="FM8" s="134"/>
      <c r="FN8" s="134" t="e">
        <f t="shared" si="27"/>
        <v>#N/A</v>
      </c>
      <c r="FO8" s="95">
        <v>780</v>
      </c>
      <c r="FP8" s="94">
        <f t="shared" si="74"/>
        <v>4</v>
      </c>
      <c r="FQ8" s="95">
        <v>179.6</v>
      </c>
      <c r="FR8" s="117">
        <f t="shared" si="75"/>
        <v>10</v>
      </c>
      <c r="FS8" s="78">
        <v>34.3</v>
      </c>
      <c r="FT8" s="96">
        <f aca="true" t="shared" si="83" ref="FT8:FT30">RANK(FS8,$FS$5:$FS$31,1)</f>
        <v>1</v>
      </c>
      <c r="FU8" s="78">
        <v>0</v>
      </c>
      <c r="FV8" s="96">
        <f t="shared" si="28"/>
        <v>1</v>
      </c>
      <c r="FW8" s="98">
        <v>221</v>
      </c>
      <c r="FX8" s="96">
        <f t="shared" si="76"/>
        <v>10</v>
      </c>
      <c r="FY8" s="98">
        <v>227</v>
      </c>
      <c r="FZ8" s="96">
        <f t="shared" si="77"/>
        <v>11</v>
      </c>
      <c r="GA8" s="95">
        <v>118</v>
      </c>
      <c r="GB8" s="96">
        <f t="shared" si="78"/>
        <v>4</v>
      </c>
      <c r="GC8" s="95">
        <v>122</v>
      </c>
      <c r="GD8" s="96">
        <f t="shared" si="79"/>
        <v>4</v>
      </c>
      <c r="GE8" s="98">
        <v>54.84</v>
      </c>
      <c r="GF8" s="96">
        <f t="shared" si="29"/>
        <v>17</v>
      </c>
      <c r="GG8" s="98">
        <v>54.84</v>
      </c>
      <c r="GH8" s="96">
        <f t="shared" si="30"/>
        <v>17</v>
      </c>
      <c r="GI8" s="117">
        <v>38.5</v>
      </c>
      <c r="GJ8" s="96">
        <f t="shared" si="31"/>
        <v>13</v>
      </c>
      <c r="GK8" s="117">
        <v>34.3</v>
      </c>
      <c r="GL8" s="96">
        <f>RANK(GK8,$GK$5:GK$31,1)</f>
        <v>12</v>
      </c>
      <c r="GM8" s="99">
        <f t="shared" si="32"/>
        <v>2</v>
      </c>
      <c r="GN8" s="99">
        <v>3</v>
      </c>
      <c r="GO8" s="101">
        <f t="shared" si="80"/>
        <v>8.454545454545455</v>
      </c>
      <c r="GP8" s="101">
        <f t="shared" si="81"/>
        <v>8.454545454545455</v>
      </c>
    </row>
    <row r="9" spans="1:198" ht="22.5" customHeight="1">
      <c r="A9" s="91" t="s">
        <v>7</v>
      </c>
      <c r="B9" s="92" t="e">
        <f t="shared" si="33"/>
        <v>#N/A</v>
      </c>
      <c r="C9" s="92" t="e">
        <f t="shared" si="34"/>
        <v>#N/A</v>
      </c>
      <c r="D9" s="148">
        <v>0</v>
      </c>
      <c r="E9" s="134">
        <f t="shared" si="35"/>
        <v>2</v>
      </c>
      <c r="F9" s="148">
        <v>0</v>
      </c>
      <c r="G9" s="134">
        <f t="shared" si="36"/>
        <v>2</v>
      </c>
      <c r="H9" s="148">
        <v>496.6</v>
      </c>
      <c r="I9" s="149">
        <f t="shared" si="37"/>
        <v>20</v>
      </c>
      <c r="J9" s="150">
        <v>365</v>
      </c>
      <c r="K9" s="151">
        <f t="shared" si="38"/>
        <v>23</v>
      </c>
      <c r="L9" s="151" t="e">
        <f>RANK(#REF!,#REF!,0)</f>
        <v>#REF!</v>
      </c>
      <c r="M9" s="134">
        <v>114.38127090301002</v>
      </c>
      <c r="N9" s="135">
        <f t="shared" si="39"/>
        <v>1</v>
      </c>
      <c r="O9" s="134">
        <v>101.46198830409357</v>
      </c>
      <c r="P9" s="136">
        <f t="shared" si="40"/>
        <v>8</v>
      </c>
      <c r="Q9" s="134">
        <v>126.13636363636364</v>
      </c>
      <c r="R9" s="151">
        <f t="shared" si="41"/>
        <v>2</v>
      </c>
      <c r="S9" s="134">
        <v>103.60360360360362</v>
      </c>
      <c r="T9" s="151">
        <f t="shared" si="42"/>
        <v>6</v>
      </c>
      <c r="U9" s="137">
        <v>229</v>
      </c>
      <c r="V9" s="151">
        <f t="shared" si="0"/>
        <v>1</v>
      </c>
      <c r="W9" s="137">
        <v>220.44358727097398</v>
      </c>
      <c r="X9" s="151">
        <f t="shared" si="1"/>
        <v>1</v>
      </c>
      <c r="Y9" s="134">
        <v>84</v>
      </c>
      <c r="Z9" s="151">
        <f t="shared" si="2"/>
        <v>11</v>
      </c>
      <c r="AA9" s="134"/>
      <c r="AB9" s="151"/>
      <c r="AC9" s="152">
        <v>103.3</v>
      </c>
      <c r="AD9" s="151">
        <f t="shared" si="43"/>
        <v>7</v>
      </c>
      <c r="AE9" s="152">
        <v>105.3</v>
      </c>
      <c r="AF9" s="151">
        <f t="shared" si="44"/>
        <v>6</v>
      </c>
      <c r="AG9" s="152">
        <v>112.3</v>
      </c>
      <c r="AH9" s="151">
        <f t="shared" si="82"/>
        <v>1</v>
      </c>
      <c r="AI9" s="152">
        <v>111.9</v>
      </c>
      <c r="AJ9" s="151">
        <f t="shared" si="45"/>
        <v>4</v>
      </c>
      <c r="AK9" s="153">
        <v>865.4</v>
      </c>
      <c r="AL9" s="151">
        <f t="shared" si="46"/>
        <v>1</v>
      </c>
      <c r="AM9" s="153">
        <v>124.2</v>
      </c>
      <c r="AN9" s="151">
        <f t="shared" si="47"/>
        <v>9</v>
      </c>
      <c r="AO9" s="153">
        <v>7.01</v>
      </c>
      <c r="AP9" s="151">
        <f>RANK(AO9,$AO$5:$AO$31,0)</f>
        <v>8</v>
      </c>
      <c r="AQ9" s="153">
        <v>5.59</v>
      </c>
      <c r="AR9" s="151">
        <f t="shared" si="3"/>
        <v>10</v>
      </c>
      <c r="AS9" s="154">
        <v>707.3</v>
      </c>
      <c r="AT9" s="151">
        <f t="shared" si="48"/>
        <v>22</v>
      </c>
      <c r="AU9" s="154">
        <v>1195.1</v>
      </c>
      <c r="AV9" s="151">
        <f t="shared" si="49"/>
        <v>20</v>
      </c>
      <c r="AW9" s="154">
        <v>100</v>
      </c>
      <c r="AX9" s="151">
        <f t="shared" si="4"/>
        <v>2</v>
      </c>
      <c r="AY9" s="155">
        <v>72.7</v>
      </c>
      <c r="AZ9" s="151">
        <f t="shared" si="5"/>
        <v>16</v>
      </c>
      <c r="BA9" s="154">
        <v>31.2</v>
      </c>
      <c r="BB9" s="151">
        <f t="shared" si="6"/>
        <v>11</v>
      </c>
      <c r="BC9" s="155">
        <v>26.9</v>
      </c>
      <c r="BD9" s="151">
        <f t="shared" si="7"/>
        <v>11</v>
      </c>
      <c r="BE9" s="154" t="s">
        <v>73</v>
      </c>
      <c r="BF9" s="154" t="s">
        <v>73</v>
      </c>
      <c r="BG9" s="154" t="s">
        <v>73</v>
      </c>
      <c r="BH9" s="154" t="s">
        <v>73</v>
      </c>
      <c r="BI9" s="154" t="s">
        <v>73</v>
      </c>
      <c r="BJ9" s="134" t="s">
        <v>72</v>
      </c>
      <c r="BK9" s="154" t="s">
        <v>73</v>
      </c>
      <c r="BL9" s="156" t="s">
        <v>72</v>
      </c>
      <c r="BM9" s="157">
        <v>43.8</v>
      </c>
      <c r="BN9" s="158">
        <f t="shared" si="51"/>
        <v>14</v>
      </c>
      <c r="BO9" s="159">
        <v>42.2</v>
      </c>
      <c r="BP9" s="160">
        <f t="shared" si="52"/>
        <v>16</v>
      </c>
      <c r="BQ9" s="161">
        <v>101.5</v>
      </c>
      <c r="BR9" s="160">
        <f t="shared" si="53"/>
        <v>26</v>
      </c>
      <c r="BS9" s="148">
        <v>104</v>
      </c>
      <c r="BT9" s="138">
        <f t="shared" si="54"/>
        <v>10</v>
      </c>
      <c r="BU9" s="148">
        <v>91.9</v>
      </c>
      <c r="BV9" s="134" t="e">
        <f t="shared" si="55"/>
        <v>#REF!</v>
      </c>
      <c r="BW9" s="148">
        <v>362.2</v>
      </c>
      <c r="BX9" s="134" t="e">
        <f t="shared" si="56"/>
        <v>#REF!</v>
      </c>
      <c r="BY9" s="148">
        <v>70.5</v>
      </c>
      <c r="BZ9" s="134" t="e">
        <f t="shared" si="57"/>
        <v>#REF!</v>
      </c>
      <c r="CA9" s="148">
        <v>98.1</v>
      </c>
      <c r="CB9" s="134" t="e">
        <f t="shared" si="58"/>
        <v>#REF!</v>
      </c>
      <c r="CC9" s="148">
        <v>6.7</v>
      </c>
      <c r="CD9" s="134">
        <f t="shared" si="59"/>
        <v>20</v>
      </c>
      <c r="CE9" s="148"/>
      <c r="CF9" s="137" t="e">
        <f t="shared" si="60"/>
        <v>#N/A</v>
      </c>
      <c r="CG9" s="148">
        <v>252.4</v>
      </c>
      <c r="CH9" s="162">
        <f t="shared" si="61"/>
        <v>26</v>
      </c>
      <c r="CI9" s="148">
        <v>262.8</v>
      </c>
      <c r="CJ9" s="136">
        <f t="shared" si="62"/>
        <v>25</v>
      </c>
      <c r="CK9" s="163"/>
      <c r="CL9" s="164"/>
      <c r="CM9" s="163">
        <v>93.2</v>
      </c>
      <c r="CN9" s="164">
        <f t="shared" si="63"/>
        <v>22</v>
      </c>
      <c r="CO9" s="163"/>
      <c r="CP9" s="134" t="e">
        <f t="shared" si="64"/>
        <v>#N/A</v>
      </c>
      <c r="CQ9" s="148">
        <v>16</v>
      </c>
      <c r="CR9" s="134">
        <f t="shared" si="65"/>
        <v>7</v>
      </c>
      <c r="CS9" s="148"/>
      <c r="CT9" s="134" t="e">
        <f t="shared" si="66"/>
        <v>#N/A</v>
      </c>
      <c r="CU9" s="152">
        <v>120.1</v>
      </c>
      <c r="CV9" s="151">
        <f t="shared" si="8"/>
        <v>12</v>
      </c>
      <c r="CW9" s="165">
        <v>222.7</v>
      </c>
      <c r="CX9" s="151">
        <f t="shared" si="67"/>
        <v>23</v>
      </c>
      <c r="CY9" s="152">
        <v>100</v>
      </c>
      <c r="CZ9" s="151">
        <f>RANK(CY9,$CY$5:$CY$31,1)</f>
        <v>16</v>
      </c>
      <c r="DA9" s="152" t="s">
        <v>164</v>
      </c>
      <c r="DB9" s="151">
        <v>1</v>
      </c>
      <c r="DC9" s="134" t="s">
        <v>72</v>
      </c>
      <c r="DD9" s="134"/>
      <c r="DE9" s="148">
        <v>180.8</v>
      </c>
      <c r="DF9" s="134">
        <f t="shared" si="68"/>
        <v>20</v>
      </c>
      <c r="DG9" s="161">
        <v>39</v>
      </c>
      <c r="DH9" s="134">
        <f t="shared" si="69"/>
        <v>20</v>
      </c>
      <c r="DI9" s="161">
        <v>57</v>
      </c>
      <c r="DJ9" s="134">
        <f t="shared" si="70"/>
        <v>22</v>
      </c>
      <c r="DK9" s="149">
        <v>68.2</v>
      </c>
      <c r="DL9" s="151">
        <f t="shared" si="9"/>
        <v>27</v>
      </c>
      <c r="DM9" s="149">
        <v>109.5</v>
      </c>
      <c r="DN9" s="134">
        <f t="shared" si="10"/>
        <v>10</v>
      </c>
      <c r="DO9" s="148">
        <v>1</v>
      </c>
      <c r="DP9" s="134">
        <f t="shared" si="71"/>
        <v>1</v>
      </c>
      <c r="DQ9" s="148"/>
      <c r="DR9" s="134" t="e">
        <f t="shared" si="72"/>
        <v>#N/A</v>
      </c>
      <c r="DS9" s="148">
        <v>1</v>
      </c>
      <c r="DT9" s="134">
        <f t="shared" si="73"/>
        <v>1</v>
      </c>
      <c r="DU9" s="166" t="s">
        <v>119</v>
      </c>
      <c r="DV9" s="172"/>
      <c r="DW9" s="166" t="s">
        <v>123</v>
      </c>
      <c r="DX9" s="164"/>
      <c r="DY9" s="168">
        <v>18.6</v>
      </c>
      <c r="DZ9" s="169">
        <v>12</v>
      </c>
      <c r="EA9" s="168">
        <v>4.399999999999977</v>
      </c>
      <c r="EB9" s="134">
        <v>4</v>
      </c>
      <c r="EC9" s="168">
        <v>103.8</v>
      </c>
      <c r="ED9" s="175">
        <v>12</v>
      </c>
      <c r="EE9" s="168">
        <v>100.86257596549694</v>
      </c>
      <c r="EF9" s="164">
        <v>5</v>
      </c>
      <c r="EG9" s="170">
        <v>81.4</v>
      </c>
      <c r="EH9" s="164">
        <f t="shared" si="11"/>
        <v>20</v>
      </c>
      <c r="EI9" s="170">
        <v>13.2</v>
      </c>
      <c r="EJ9" s="164">
        <f t="shared" si="12"/>
        <v>19</v>
      </c>
      <c r="EK9" s="134"/>
      <c r="EL9" s="134" t="e">
        <f t="shared" si="13"/>
        <v>#N/A</v>
      </c>
      <c r="EM9" s="148">
        <v>95.6</v>
      </c>
      <c r="EN9" s="134">
        <f t="shared" si="14"/>
        <v>24</v>
      </c>
      <c r="EO9" s="148"/>
      <c r="EP9" s="134" t="e">
        <f t="shared" si="15"/>
        <v>#N/A</v>
      </c>
      <c r="EQ9" s="134">
        <v>22</v>
      </c>
      <c r="ER9" s="134">
        <f t="shared" si="16"/>
        <v>24</v>
      </c>
      <c r="ES9" s="134"/>
      <c r="ET9" s="134" t="e">
        <f t="shared" si="17"/>
        <v>#N/A</v>
      </c>
      <c r="EU9" s="148">
        <v>79</v>
      </c>
      <c r="EV9" s="134">
        <f t="shared" si="18"/>
        <v>4</v>
      </c>
      <c r="EW9" s="134"/>
      <c r="EX9" s="134" t="e">
        <f t="shared" si="19"/>
        <v>#N/A</v>
      </c>
      <c r="EY9" s="134"/>
      <c r="EZ9" s="134" t="e">
        <f t="shared" si="20"/>
        <v>#N/A</v>
      </c>
      <c r="FA9" s="134"/>
      <c r="FB9" s="134" t="e">
        <f t="shared" si="21"/>
        <v>#N/A</v>
      </c>
      <c r="FC9" s="171"/>
      <c r="FD9" s="134" t="e">
        <f t="shared" si="22"/>
        <v>#N/A</v>
      </c>
      <c r="FE9" s="171"/>
      <c r="FF9" s="134" t="e">
        <f t="shared" si="23"/>
        <v>#N/A</v>
      </c>
      <c r="FG9" s="148">
        <v>58</v>
      </c>
      <c r="FH9" s="134">
        <f t="shared" si="24"/>
        <v>27</v>
      </c>
      <c r="FI9" s="148"/>
      <c r="FJ9" s="134" t="e">
        <f t="shared" si="25"/>
        <v>#N/A</v>
      </c>
      <c r="FK9" s="171">
        <v>319.88</v>
      </c>
      <c r="FL9" s="134">
        <f t="shared" si="26"/>
        <v>9</v>
      </c>
      <c r="FM9" s="134"/>
      <c r="FN9" s="134" t="e">
        <f t="shared" si="27"/>
        <v>#N/A</v>
      </c>
      <c r="FO9" s="95">
        <v>308.4</v>
      </c>
      <c r="FP9" s="94">
        <f t="shared" si="74"/>
        <v>15</v>
      </c>
      <c r="FQ9" s="95">
        <v>41.1</v>
      </c>
      <c r="FR9" s="117">
        <f t="shared" si="75"/>
        <v>21</v>
      </c>
      <c r="FS9" s="78">
        <v>34.9</v>
      </c>
      <c r="FT9" s="96">
        <f t="shared" si="83"/>
        <v>2</v>
      </c>
      <c r="FU9" s="78">
        <v>111.3</v>
      </c>
      <c r="FV9" s="96">
        <f t="shared" si="28"/>
        <v>21</v>
      </c>
      <c r="FW9" s="98">
        <v>263.5</v>
      </c>
      <c r="FX9" s="96">
        <f t="shared" si="76"/>
        <v>5</v>
      </c>
      <c r="FY9" s="98">
        <v>285.67</v>
      </c>
      <c r="FZ9" s="96">
        <f t="shared" si="77"/>
        <v>6</v>
      </c>
      <c r="GA9" s="95">
        <v>98</v>
      </c>
      <c r="GB9" s="96">
        <f t="shared" si="78"/>
        <v>10</v>
      </c>
      <c r="GC9" s="95">
        <v>102</v>
      </c>
      <c r="GD9" s="96">
        <f t="shared" si="79"/>
        <v>9</v>
      </c>
      <c r="GE9" s="98">
        <v>59.15</v>
      </c>
      <c r="GF9" s="96">
        <f t="shared" si="29"/>
        <v>14</v>
      </c>
      <c r="GG9" s="98">
        <v>59.15</v>
      </c>
      <c r="GH9" s="96">
        <f t="shared" si="30"/>
        <v>14</v>
      </c>
      <c r="GI9" s="117">
        <v>28</v>
      </c>
      <c r="GJ9" s="96">
        <f t="shared" si="31"/>
        <v>4</v>
      </c>
      <c r="GK9" s="117">
        <v>28.8</v>
      </c>
      <c r="GL9" s="96">
        <f>RANK(GK9,$GK$5:GK$31,1)</f>
        <v>5</v>
      </c>
      <c r="GM9" s="99">
        <f t="shared" si="32"/>
        <v>10</v>
      </c>
      <c r="GN9" s="99">
        <f aca="true" t="shared" si="84" ref="GN9:GN31">RANK(GP9,$GP$5:$GP$31,1)</f>
        <v>10</v>
      </c>
      <c r="GO9" s="101">
        <f t="shared" si="80"/>
        <v>10.91304347826087</v>
      </c>
      <c r="GP9" s="101">
        <f t="shared" si="81"/>
        <v>11.545454545454545</v>
      </c>
    </row>
    <row r="10" spans="1:198" ht="20.25">
      <c r="A10" s="91" t="s">
        <v>8</v>
      </c>
      <c r="B10" s="92" t="e">
        <f t="shared" si="33"/>
        <v>#N/A</v>
      </c>
      <c r="C10" s="92" t="e">
        <f t="shared" si="34"/>
        <v>#N/A</v>
      </c>
      <c r="D10" s="148">
        <v>0</v>
      </c>
      <c r="E10" s="134">
        <f t="shared" si="35"/>
        <v>2</v>
      </c>
      <c r="F10" s="148">
        <v>0</v>
      </c>
      <c r="G10" s="134">
        <f t="shared" si="36"/>
        <v>2</v>
      </c>
      <c r="H10" s="148">
        <v>11530</v>
      </c>
      <c r="I10" s="149">
        <f t="shared" si="37"/>
        <v>1</v>
      </c>
      <c r="J10" s="150">
        <v>13460.1</v>
      </c>
      <c r="K10" s="151">
        <f t="shared" si="38"/>
        <v>1</v>
      </c>
      <c r="L10" s="151" t="e">
        <f>RANK(#REF!,#REF!,0)</f>
        <v>#REF!</v>
      </c>
      <c r="M10" s="134">
        <v>105.44241573033707</v>
      </c>
      <c r="N10" s="135">
        <f t="shared" si="39"/>
        <v>3</v>
      </c>
      <c r="O10" s="134">
        <v>103.33000333000332</v>
      </c>
      <c r="P10" s="136">
        <f t="shared" si="40"/>
        <v>6</v>
      </c>
      <c r="Q10" s="134">
        <v>108.62637362637362</v>
      </c>
      <c r="R10" s="151">
        <f t="shared" si="41"/>
        <v>6</v>
      </c>
      <c r="S10" s="134">
        <v>102.78199291856347</v>
      </c>
      <c r="T10" s="151">
        <f t="shared" si="42"/>
        <v>8</v>
      </c>
      <c r="U10" s="137">
        <v>103.59198253621751</v>
      </c>
      <c r="V10" s="151">
        <f t="shared" si="0"/>
        <v>8</v>
      </c>
      <c r="W10" s="137">
        <v>91.66666666666666</v>
      </c>
      <c r="X10" s="151">
        <f t="shared" si="1"/>
        <v>14</v>
      </c>
      <c r="Y10" s="134"/>
      <c r="Z10" s="151"/>
      <c r="AA10" s="134"/>
      <c r="AB10" s="153"/>
      <c r="AC10" s="152">
        <v>100.15034024370945</v>
      </c>
      <c r="AD10" s="151">
        <f t="shared" si="43"/>
        <v>26</v>
      </c>
      <c r="AE10" s="152">
        <v>103.66845615747519</v>
      </c>
      <c r="AF10" s="151">
        <f t="shared" si="44"/>
        <v>14</v>
      </c>
      <c r="AG10" s="152">
        <v>102.3</v>
      </c>
      <c r="AH10" s="151">
        <f t="shared" si="82"/>
        <v>7</v>
      </c>
      <c r="AI10" s="152">
        <v>113.6</v>
      </c>
      <c r="AJ10" s="151">
        <f t="shared" si="45"/>
        <v>2</v>
      </c>
      <c r="AK10" s="153">
        <v>119.9</v>
      </c>
      <c r="AL10" s="151">
        <f t="shared" si="46"/>
        <v>12</v>
      </c>
      <c r="AM10" s="153">
        <v>124.9</v>
      </c>
      <c r="AN10" s="151">
        <f t="shared" si="47"/>
        <v>8</v>
      </c>
      <c r="AO10" s="153">
        <v>1.8</v>
      </c>
      <c r="AP10" s="151">
        <f aca="true" t="shared" si="85" ref="AP10:AP31">RANK(AO10,$AO$5:$AO$31,0)</f>
        <v>16</v>
      </c>
      <c r="AQ10" s="153">
        <v>0.96</v>
      </c>
      <c r="AR10" s="151">
        <f t="shared" si="3"/>
        <v>18</v>
      </c>
      <c r="AS10" s="154">
        <v>2273.6</v>
      </c>
      <c r="AT10" s="151">
        <f t="shared" si="48"/>
        <v>6</v>
      </c>
      <c r="AU10" s="154">
        <v>3011</v>
      </c>
      <c r="AV10" s="151">
        <f t="shared" si="49"/>
        <v>5</v>
      </c>
      <c r="AW10" s="154">
        <v>100</v>
      </c>
      <c r="AX10" s="151">
        <f t="shared" si="4"/>
        <v>2</v>
      </c>
      <c r="AY10" s="155">
        <v>72.5</v>
      </c>
      <c r="AZ10" s="151">
        <f t="shared" si="5"/>
        <v>19</v>
      </c>
      <c r="BA10" s="154">
        <v>36.4</v>
      </c>
      <c r="BB10" s="151">
        <f t="shared" si="6"/>
        <v>10</v>
      </c>
      <c r="BC10" s="155">
        <v>22.1</v>
      </c>
      <c r="BD10" s="151">
        <f t="shared" si="7"/>
        <v>12</v>
      </c>
      <c r="BE10" s="154">
        <v>33.3</v>
      </c>
      <c r="BF10" s="134">
        <f>RANK(BE10,$BE$5:$BE$31,0)</f>
        <v>3</v>
      </c>
      <c r="BG10" s="154">
        <v>14.3</v>
      </c>
      <c r="BH10" s="134">
        <f t="shared" si="50"/>
        <v>10</v>
      </c>
      <c r="BI10" s="154">
        <v>7</v>
      </c>
      <c r="BJ10" s="134">
        <f aca="true" t="shared" si="86" ref="BJ10:BJ20">RANK(BI10,$BI$5:$BI$31,0)</f>
        <v>3</v>
      </c>
      <c r="BK10" s="154">
        <v>2.7</v>
      </c>
      <c r="BL10" s="156">
        <f>RANK(BK10,$BK$5:$BK$31,0)</f>
        <v>4</v>
      </c>
      <c r="BM10" s="157">
        <v>44.5</v>
      </c>
      <c r="BN10" s="158">
        <f t="shared" si="51"/>
        <v>11</v>
      </c>
      <c r="BO10" s="159">
        <v>64.3</v>
      </c>
      <c r="BP10" s="160">
        <f t="shared" si="52"/>
        <v>1</v>
      </c>
      <c r="BQ10" s="161">
        <v>115</v>
      </c>
      <c r="BR10" s="160">
        <f t="shared" si="53"/>
        <v>9</v>
      </c>
      <c r="BS10" s="148">
        <v>137.5</v>
      </c>
      <c r="BT10" s="138">
        <f t="shared" si="54"/>
        <v>1</v>
      </c>
      <c r="BU10" s="148">
        <v>527.9</v>
      </c>
      <c r="BV10" s="134" t="e">
        <f t="shared" si="55"/>
        <v>#REF!</v>
      </c>
      <c r="BW10" s="148">
        <v>166.4</v>
      </c>
      <c r="BX10" s="134" t="e">
        <f t="shared" si="56"/>
        <v>#REF!</v>
      </c>
      <c r="BY10" s="148">
        <v>130.9</v>
      </c>
      <c r="BZ10" s="134" t="e">
        <f t="shared" si="57"/>
        <v>#REF!</v>
      </c>
      <c r="CA10" s="148">
        <v>68.4</v>
      </c>
      <c r="CB10" s="134" t="e">
        <f t="shared" si="58"/>
        <v>#REF!</v>
      </c>
      <c r="CC10" s="148">
        <v>3.8</v>
      </c>
      <c r="CD10" s="134">
        <f t="shared" si="59"/>
        <v>15</v>
      </c>
      <c r="CE10" s="148"/>
      <c r="CF10" s="137" t="e">
        <f t="shared" si="60"/>
        <v>#N/A</v>
      </c>
      <c r="CG10" s="148">
        <v>476.2</v>
      </c>
      <c r="CH10" s="162">
        <f t="shared" si="61"/>
        <v>4</v>
      </c>
      <c r="CI10" s="148">
        <v>689</v>
      </c>
      <c r="CJ10" s="136">
        <f t="shared" si="62"/>
        <v>1</v>
      </c>
      <c r="CK10" s="163"/>
      <c r="CL10" s="164"/>
      <c r="CM10" s="163">
        <v>94.3</v>
      </c>
      <c r="CN10" s="164">
        <f t="shared" si="63"/>
        <v>20</v>
      </c>
      <c r="CO10" s="163"/>
      <c r="CP10" s="134" t="e">
        <f t="shared" si="64"/>
        <v>#N/A</v>
      </c>
      <c r="CQ10" s="148">
        <v>21.3</v>
      </c>
      <c r="CR10" s="134">
        <f t="shared" si="65"/>
        <v>18</v>
      </c>
      <c r="CS10" s="148"/>
      <c r="CT10" s="134" t="e">
        <f t="shared" si="66"/>
        <v>#N/A</v>
      </c>
      <c r="CU10" s="152">
        <v>104.6</v>
      </c>
      <c r="CV10" s="151">
        <f t="shared" si="8"/>
        <v>10</v>
      </c>
      <c r="CW10" s="165">
        <v>29.5</v>
      </c>
      <c r="CX10" s="151">
        <f t="shared" si="67"/>
        <v>2</v>
      </c>
      <c r="CY10" s="152">
        <v>66.8</v>
      </c>
      <c r="CZ10" s="151">
        <v>5</v>
      </c>
      <c r="DA10" s="165">
        <v>64.4</v>
      </c>
      <c r="DB10" s="151">
        <v>3</v>
      </c>
      <c r="DC10" s="134" t="s">
        <v>72</v>
      </c>
      <c r="DD10" s="134"/>
      <c r="DE10" s="148" t="s">
        <v>72</v>
      </c>
      <c r="DF10" s="134" t="s">
        <v>72</v>
      </c>
      <c r="DG10" s="161">
        <v>57</v>
      </c>
      <c r="DH10" s="134">
        <f t="shared" si="69"/>
        <v>13</v>
      </c>
      <c r="DI10" s="161">
        <v>113</v>
      </c>
      <c r="DJ10" s="134">
        <f t="shared" si="70"/>
        <v>13</v>
      </c>
      <c r="DK10" s="149">
        <v>99.8</v>
      </c>
      <c r="DL10" s="151">
        <f t="shared" si="9"/>
        <v>16</v>
      </c>
      <c r="DM10" s="149">
        <v>100.4</v>
      </c>
      <c r="DN10" s="134">
        <f t="shared" si="10"/>
        <v>13</v>
      </c>
      <c r="DO10" s="148">
        <v>1</v>
      </c>
      <c r="DP10" s="134">
        <f t="shared" si="71"/>
        <v>1</v>
      </c>
      <c r="DQ10" s="148"/>
      <c r="DR10" s="134" t="e">
        <f t="shared" si="72"/>
        <v>#N/A</v>
      </c>
      <c r="DS10" s="148">
        <v>1</v>
      </c>
      <c r="DT10" s="134">
        <f t="shared" si="73"/>
        <v>1</v>
      </c>
      <c r="DU10" s="166" t="s">
        <v>120</v>
      </c>
      <c r="DV10" s="172"/>
      <c r="DW10" s="166" t="s">
        <v>121</v>
      </c>
      <c r="DX10" s="164"/>
      <c r="DY10" s="168">
        <v>0</v>
      </c>
      <c r="DZ10" s="169">
        <v>1</v>
      </c>
      <c r="EA10" s="168">
        <v>66.8</v>
      </c>
      <c r="EB10" s="134">
        <v>12</v>
      </c>
      <c r="EC10" s="173">
        <v>0</v>
      </c>
      <c r="ED10" s="175">
        <v>1</v>
      </c>
      <c r="EE10" s="168" t="s">
        <v>167</v>
      </c>
      <c r="EF10" s="164">
        <v>12</v>
      </c>
      <c r="EG10" s="170">
        <v>39.4</v>
      </c>
      <c r="EH10" s="164">
        <f t="shared" si="11"/>
        <v>24</v>
      </c>
      <c r="EI10" s="170">
        <v>59</v>
      </c>
      <c r="EJ10" s="164">
        <f t="shared" si="12"/>
        <v>8</v>
      </c>
      <c r="EK10" s="134"/>
      <c r="EL10" s="134" t="e">
        <f t="shared" si="13"/>
        <v>#N/A</v>
      </c>
      <c r="EM10" s="148">
        <v>110</v>
      </c>
      <c r="EN10" s="134">
        <f t="shared" si="14"/>
        <v>3</v>
      </c>
      <c r="EO10" s="148"/>
      <c r="EP10" s="134" t="e">
        <f t="shared" si="15"/>
        <v>#N/A</v>
      </c>
      <c r="EQ10" s="134">
        <v>35</v>
      </c>
      <c r="ER10" s="134">
        <f t="shared" si="16"/>
        <v>3</v>
      </c>
      <c r="ES10" s="134"/>
      <c r="ET10" s="134" t="e">
        <f t="shared" si="17"/>
        <v>#N/A</v>
      </c>
      <c r="EU10" s="148">
        <v>74.1</v>
      </c>
      <c r="EV10" s="134">
        <f t="shared" si="18"/>
        <v>7</v>
      </c>
      <c r="EW10" s="134"/>
      <c r="EX10" s="134" t="e">
        <f t="shared" si="19"/>
        <v>#N/A</v>
      </c>
      <c r="EY10" s="134"/>
      <c r="EZ10" s="134" t="e">
        <f t="shared" si="20"/>
        <v>#N/A</v>
      </c>
      <c r="FA10" s="134"/>
      <c r="FB10" s="134" t="e">
        <f t="shared" si="21"/>
        <v>#N/A</v>
      </c>
      <c r="FC10" s="171"/>
      <c r="FD10" s="134" t="e">
        <f t="shared" si="22"/>
        <v>#N/A</v>
      </c>
      <c r="FE10" s="171"/>
      <c r="FF10" s="134" t="e">
        <f t="shared" si="23"/>
        <v>#N/A</v>
      </c>
      <c r="FG10" s="148">
        <v>69.9</v>
      </c>
      <c r="FH10" s="134">
        <f t="shared" si="24"/>
        <v>18</v>
      </c>
      <c r="FI10" s="148"/>
      <c r="FJ10" s="134" t="e">
        <f t="shared" si="25"/>
        <v>#N/A</v>
      </c>
      <c r="FK10" s="171">
        <v>292.06</v>
      </c>
      <c r="FL10" s="134">
        <f t="shared" si="26"/>
        <v>21</v>
      </c>
      <c r="FM10" s="134"/>
      <c r="FN10" s="134" t="e">
        <f t="shared" si="27"/>
        <v>#N/A</v>
      </c>
      <c r="FO10" s="95">
        <v>302.1</v>
      </c>
      <c r="FP10" s="94">
        <f t="shared" si="74"/>
        <v>16</v>
      </c>
      <c r="FQ10" s="95">
        <v>179.1</v>
      </c>
      <c r="FR10" s="117">
        <f t="shared" si="75"/>
        <v>11</v>
      </c>
      <c r="FS10" s="78">
        <v>52.8</v>
      </c>
      <c r="FT10" s="96">
        <f t="shared" si="83"/>
        <v>3</v>
      </c>
      <c r="FU10" s="78">
        <v>61.9</v>
      </c>
      <c r="FV10" s="96">
        <f t="shared" si="28"/>
        <v>7</v>
      </c>
      <c r="FW10" s="98">
        <v>178.71</v>
      </c>
      <c r="FX10" s="96">
        <f t="shared" si="76"/>
        <v>13</v>
      </c>
      <c r="FY10" s="98">
        <v>201.22</v>
      </c>
      <c r="FZ10" s="96">
        <f t="shared" si="77"/>
        <v>16</v>
      </c>
      <c r="GA10" s="95">
        <v>91</v>
      </c>
      <c r="GB10" s="96">
        <f t="shared" si="78"/>
        <v>14</v>
      </c>
      <c r="GC10" s="95">
        <v>96</v>
      </c>
      <c r="GD10" s="96">
        <f t="shared" si="79"/>
        <v>12</v>
      </c>
      <c r="GE10" s="98">
        <v>71.15</v>
      </c>
      <c r="GF10" s="96">
        <f t="shared" si="29"/>
        <v>3</v>
      </c>
      <c r="GG10" s="98">
        <v>71.15</v>
      </c>
      <c r="GH10" s="96">
        <f t="shared" si="30"/>
        <v>3</v>
      </c>
      <c r="GI10" s="117">
        <v>26.3</v>
      </c>
      <c r="GJ10" s="96">
        <f t="shared" si="31"/>
        <v>2</v>
      </c>
      <c r="GK10" s="117">
        <v>34.4</v>
      </c>
      <c r="GL10" s="96">
        <f>RANK(GK10,$GK$5:GK$31,1)</f>
        <v>13</v>
      </c>
      <c r="GM10" s="99">
        <f t="shared" si="32"/>
        <v>3</v>
      </c>
      <c r="GN10" s="99">
        <f t="shared" si="84"/>
        <v>2</v>
      </c>
      <c r="GO10" s="101">
        <f t="shared" si="80"/>
        <v>8.772727272727273</v>
      </c>
      <c r="GP10" s="101">
        <f t="shared" si="81"/>
        <v>8.454545454545455</v>
      </c>
    </row>
    <row r="11" spans="1:198" ht="22.5" customHeight="1">
      <c r="A11" s="91" t="s">
        <v>9</v>
      </c>
      <c r="B11" s="92" t="e">
        <f t="shared" si="33"/>
        <v>#N/A</v>
      </c>
      <c r="C11" s="92" t="e">
        <f t="shared" si="34"/>
        <v>#N/A</v>
      </c>
      <c r="D11" s="148">
        <v>0</v>
      </c>
      <c r="E11" s="134">
        <f t="shared" si="35"/>
        <v>2</v>
      </c>
      <c r="F11" s="148">
        <v>0</v>
      </c>
      <c r="G11" s="134">
        <f t="shared" si="36"/>
        <v>2</v>
      </c>
      <c r="H11" s="148">
        <v>2746.9</v>
      </c>
      <c r="I11" s="149">
        <f t="shared" si="37"/>
        <v>11</v>
      </c>
      <c r="J11" s="150">
        <v>4775.8</v>
      </c>
      <c r="K11" s="151">
        <f t="shared" si="38"/>
        <v>4</v>
      </c>
      <c r="L11" s="151" t="e">
        <f>RANK(#REF!,#REF!,0)</f>
        <v>#REF!</v>
      </c>
      <c r="M11" s="134">
        <v>98.29473148383812</v>
      </c>
      <c r="N11" s="135">
        <f t="shared" si="39"/>
        <v>16</v>
      </c>
      <c r="O11" s="134">
        <v>100.94942171586396</v>
      </c>
      <c r="P11" s="136">
        <f t="shared" si="40"/>
        <v>9</v>
      </c>
      <c r="Q11" s="134">
        <v>103.95367412140575</v>
      </c>
      <c r="R11" s="151">
        <f t="shared" si="41"/>
        <v>11</v>
      </c>
      <c r="S11" s="134">
        <v>112.52401075681905</v>
      </c>
      <c r="T11" s="151">
        <f t="shared" si="42"/>
        <v>1</v>
      </c>
      <c r="U11" s="137">
        <v>104.69278466741827</v>
      </c>
      <c r="V11" s="151">
        <f t="shared" si="0"/>
        <v>6</v>
      </c>
      <c r="W11" s="137">
        <v>85.27392650424014</v>
      </c>
      <c r="X11" s="151">
        <f t="shared" si="1"/>
        <v>19</v>
      </c>
      <c r="Y11" s="134">
        <v>98.25613651017379</v>
      </c>
      <c r="Z11" s="151">
        <f t="shared" si="2"/>
        <v>8</v>
      </c>
      <c r="AA11" s="134">
        <v>77.87510682456355</v>
      </c>
      <c r="AB11" s="151">
        <f>RANK(AA11,$AA$5:$AA$31,0)</f>
        <v>9</v>
      </c>
      <c r="AC11" s="152">
        <v>101.56697501399086</v>
      </c>
      <c r="AD11" s="151">
        <f t="shared" si="43"/>
        <v>22</v>
      </c>
      <c r="AE11" s="152">
        <v>103.23685981765894</v>
      </c>
      <c r="AF11" s="151">
        <f t="shared" si="44"/>
        <v>20</v>
      </c>
      <c r="AG11" s="152">
        <v>98.2</v>
      </c>
      <c r="AH11" s="151">
        <f t="shared" si="82"/>
        <v>18</v>
      </c>
      <c r="AI11" s="152">
        <v>105.6</v>
      </c>
      <c r="AJ11" s="151">
        <f t="shared" si="45"/>
        <v>12</v>
      </c>
      <c r="AK11" s="153">
        <v>97.2</v>
      </c>
      <c r="AL11" s="151">
        <f t="shared" si="46"/>
        <v>15</v>
      </c>
      <c r="AM11" s="153">
        <v>75</v>
      </c>
      <c r="AN11" s="151">
        <f t="shared" si="47"/>
        <v>15</v>
      </c>
      <c r="AO11" s="153">
        <v>0.95</v>
      </c>
      <c r="AP11" s="151">
        <f t="shared" si="85"/>
        <v>19</v>
      </c>
      <c r="AQ11" s="153">
        <v>1.02</v>
      </c>
      <c r="AR11" s="151">
        <f t="shared" si="3"/>
        <v>16</v>
      </c>
      <c r="AS11" s="154">
        <v>2504.6</v>
      </c>
      <c r="AT11" s="151">
        <f t="shared" si="48"/>
        <v>4</v>
      </c>
      <c r="AU11" s="154">
        <v>2114.1</v>
      </c>
      <c r="AV11" s="151">
        <f t="shared" si="49"/>
        <v>13</v>
      </c>
      <c r="AW11" s="154">
        <v>99.8</v>
      </c>
      <c r="AX11" s="151">
        <f t="shared" si="4"/>
        <v>13</v>
      </c>
      <c r="AY11" s="155">
        <v>100</v>
      </c>
      <c r="AZ11" s="151">
        <f t="shared" si="5"/>
        <v>4</v>
      </c>
      <c r="BA11" s="154">
        <v>78.8</v>
      </c>
      <c r="BB11" s="151">
        <f aca="true" t="shared" si="87" ref="BB11:BB16">RANK(BA11,$BA$5:$BA$31,0)</f>
        <v>8</v>
      </c>
      <c r="BC11" s="155">
        <v>93.8</v>
      </c>
      <c r="BD11" s="151">
        <f t="shared" si="7"/>
        <v>8</v>
      </c>
      <c r="BE11" s="154">
        <v>16.7</v>
      </c>
      <c r="BF11" s="134">
        <f>RANK(BE11,$BE$5:$BE$31,0)</f>
        <v>8</v>
      </c>
      <c r="BG11" s="154">
        <v>23.1</v>
      </c>
      <c r="BH11" s="134">
        <f t="shared" si="50"/>
        <v>6</v>
      </c>
      <c r="BI11" s="154">
        <v>0.1</v>
      </c>
      <c r="BJ11" s="134">
        <f t="shared" si="86"/>
        <v>10</v>
      </c>
      <c r="BK11" s="154">
        <v>0.1</v>
      </c>
      <c r="BL11" s="156">
        <f>RANK(BK11,$BK$5:$BK$31,0)</f>
        <v>9</v>
      </c>
      <c r="BM11" s="157">
        <v>43.8</v>
      </c>
      <c r="BN11" s="158">
        <f t="shared" si="51"/>
        <v>14</v>
      </c>
      <c r="BO11" s="159">
        <v>45</v>
      </c>
      <c r="BP11" s="160">
        <f t="shared" si="52"/>
        <v>8</v>
      </c>
      <c r="BQ11" s="161">
        <v>113.7</v>
      </c>
      <c r="BR11" s="160">
        <f t="shared" si="53"/>
        <v>12</v>
      </c>
      <c r="BS11" s="148">
        <v>117.8</v>
      </c>
      <c r="BT11" s="138">
        <f t="shared" si="54"/>
        <v>3</v>
      </c>
      <c r="BU11" s="148">
        <v>105.8</v>
      </c>
      <c r="BV11" s="134" t="e">
        <f t="shared" si="55"/>
        <v>#REF!</v>
      </c>
      <c r="BW11" s="148">
        <v>68</v>
      </c>
      <c r="BX11" s="134" t="e">
        <f t="shared" si="56"/>
        <v>#REF!</v>
      </c>
      <c r="BY11" s="148">
        <v>608.4</v>
      </c>
      <c r="BZ11" s="134" t="e">
        <f t="shared" si="57"/>
        <v>#REF!</v>
      </c>
      <c r="CA11" s="148">
        <v>113.5</v>
      </c>
      <c r="CB11" s="134" t="e">
        <f t="shared" si="58"/>
        <v>#REF!</v>
      </c>
      <c r="CC11" s="148">
        <v>3.3</v>
      </c>
      <c r="CD11" s="134">
        <f t="shared" si="59"/>
        <v>13</v>
      </c>
      <c r="CE11" s="148"/>
      <c r="CF11" s="137" t="e">
        <f t="shared" si="60"/>
        <v>#N/A</v>
      </c>
      <c r="CG11" s="148">
        <v>406.2</v>
      </c>
      <c r="CH11" s="162">
        <f t="shared" si="61"/>
        <v>8</v>
      </c>
      <c r="CI11" s="148">
        <v>432.8</v>
      </c>
      <c r="CJ11" s="136">
        <f t="shared" si="62"/>
        <v>7</v>
      </c>
      <c r="CK11" s="163"/>
      <c r="CL11" s="164"/>
      <c r="CM11" s="163">
        <v>90.6</v>
      </c>
      <c r="CN11" s="164">
        <f t="shared" si="63"/>
        <v>25</v>
      </c>
      <c r="CO11" s="163"/>
      <c r="CP11" s="134" t="e">
        <f t="shared" si="64"/>
        <v>#N/A</v>
      </c>
      <c r="CQ11" s="148">
        <v>15.3</v>
      </c>
      <c r="CR11" s="134">
        <f t="shared" si="65"/>
        <v>4</v>
      </c>
      <c r="CS11" s="148"/>
      <c r="CT11" s="134" t="e">
        <f t="shared" si="66"/>
        <v>#N/A</v>
      </c>
      <c r="CU11" s="152">
        <v>178</v>
      </c>
      <c r="CV11" s="151">
        <f t="shared" si="8"/>
        <v>22</v>
      </c>
      <c r="CW11" s="165">
        <v>73.7</v>
      </c>
      <c r="CX11" s="151">
        <f t="shared" si="67"/>
        <v>7</v>
      </c>
      <c r="CY11" s="152">
        <v>87.5</v>
      </c>
      <c r="CZ11" s="151">
        <v>8</v>
      </c>
      <c r="DA11" s="165">
        <v>99.1</v>
      </c>
      <c r="DB11" s="151">
        <v>11</v>
      </c>
      <c r="DC11" s="134" t="s">
        <v>72</v>
      </c>
      <c r="DD11" s="134"/>
      <c r="DE11" s="148">
        <v>117.4</v>
      </c>
      <c r="DF11" s="134">
        <f t="shared" si="68"/>
        <v>8</v>
      </c>
      <c r="DG11" s="161">
        <v>50</v>
      </c>
      <c r="DH11" s="134">
        <f t="shared" si="69"/>
        <v>16</v>
      </c>
      <c r="DI11" s="161">
        <v>66</v>
      </c>
      <c r="DJ11" s="134">
        <f t="shared" si="70"/>
        <v>19</v>
      </c>
      <c r="DK11" s="149">
        <v>152.3</v>
      </c>
      <c r="DL11" s="151">
        <f t="shared" si="9"/>
        <v>1</v>
      </c>
      <c r="DM11" s="149">
        <v>88.1</v>
      </c>
      <c r="DN11" s="134">
        <f t="shared" si="10"/>
        <v>23</v>
      </c>
      <c r="DO11" s="148">
        <v>1</v>
      </c>
      <c r="DP11" s="134">
        <f t="shared" si="71"/>
        <v>1</v>
      </c>
      <c r="DQ11" s="148"/>
      <c r="DR11" s="134" t="e">
        <f t="shared" si="72"/>
        <v>#N/A</v>
      </c>
      <c r="DS11" s="148">
        <v>1</v>
      </c>
      <c r="DT11" s="134">
        <f t="shared" si="73"/>
        <v>1</v>
      </c>
      <c r="DU11" s="166" t="s">
        <v>121</v>
      </c>
      <c r="DV11" s="172"/>
      <c r="DW11" s="166" t="s">
        <v>139</v>
      </c>
      <c r="DX11" s="164"/>
      <c r="DY11" s="168">
        <v>-151.8</v>
      </c>
      <c r="DZ11" s="169">
        <v>4</v>
      </c>
      <c r="EA11" s="168">
        <v>277.7</v>
      </c>
      <c r="EB11" s="134">
        <v>20</v>
      </c>
      <c r="EC11" s="168">
        <v>71.5</v>
      </c>
      <c r="ED11" s="175">
        <v>6</v>
      </c>
      <c r="EE11" s="168">
        <v>172.9445757814552</v>
      </c>
      <c r="EF11" s="164">
        <v>21</v>
      </c>
      <c r="EG11" s="170">
        <v>94.9</v>
      </c>
      <c r="EH11" s="164">
        <f t="shared" si="11"/>
        <v>18</v>
      </c>
      <c r="EI11" s="170">
        <v>27.6</v>
      </c>
      <c r="EJ11" s="164">
        <f t="shared" si="12"/>
        <v>14</v>
      </c>
      <c r="EK11" s="134"/>
      <c r="EL11" s="134" t="e">
        <f t="shared" si="13"/>
        <v>#N/A</v>
      </c>
      <c r="EM11" s="148">
        <v>101.9</v>
      </c>
      <c r="EN11" s="134">
        <f t="shared" si="14"/>
        <v>14</v>
      </c>
      <c r="EO11" s="148"/>
      <c r="EP11" s="134" t="e">
        <f t="shared" si="15"/>
        <v>#N/A</v>
      </c>
      <c r="EQ11" s="134">
        <v>26</v>
      </c>
      <c r="ER11" s="134">
        <f t="shared" si="16"/>
        <v>16</v>
      </c>
      <c r="ES11" s="134"/>
      <c r="ET11" s="134" t="e">
        <f t="shared" si="17"/>
        <v>#N/A</v>
      </c>
      <c r="EU11" s="148">
        <v>76.7</v>
      </c>
      <c r="EV11" s="134">
        <f t="shared" si="18"/>
        <v>6</v>
      </c>
      <c r="EW11" s="134"/>
      <c r="EX11" s="134" t="e">
        <f t="shared" si="19"/>
        <v>#N/A</v>
      </c>
      <c r="EY11" s="134"/>
      <c r="EZ11" s="134" t="e">
        <f t="shared" si="20"/>
        <v>#N/A</v>
      </c>
      <c r="FA11" s="134"/>
      <c r="FB11" s="134" t="e">
        <f t="shared" si="21"/>
        <v>#N/A</v>
      </c>
      <c r="FC11" s="171"/>
      <c r="FD11" s="134" t="e">
        <f t="shared" si="22"/>
        <v>#N/A</v>
      </c>
      <c r="FE11" s="171"/>
      <c r="FF11" s="134" t="e">
        <f t="shared" si="23"/>
        <v>#N/A</v>
      </c>
      <c r="FG11" s="148">
        <v>61.3</v>
      </c>
      <c r="FH11" s="134">
        <f t="shared" si="24"/>
        <v>22</v>
      </c>
      <c r="FI11" s="148"/>
      <c r="FJ11" s="134" t="e">
        <f t="shared" si="25"/>
        <v>#N/A</v>
      </c>
      <c r="FK11" s="171">
        <v>300.56</v>
      </c>
      <c r="FL11" s="134">
        <f t="shared" si="26"/>
        <v>16</v>
      </c>
      <c r="FM11" s="134"/>
      <c r="FN11" s="134" t="e">
        <f t="shared" si="27"/>
        <v>#N/A</v>
      </c>
      <c r="FO11" s="95">
        <v>490.8</v>
      </c>
      <c r="FP11" s="94">
        <f t="shared" si="74"/>
        <v>9</v>
      </c>
      <c r="FQ11" s="95">
        <v>136.3</v>
      </c>
      <c r="FR11" s="117">
        <f t="shared" si="75"/>
        <v>13</v>
      </c>
      <c r="FS11" s="78">
        <v>94.2</v>
      </c>
      <c r="FT11" s="96">
        <f t="shared" si="83"/>
        <v>19</v>
      </c>
      <c r="FU11" s="78">
        <v>92.5</v>
      </c>
      <c r="FV11" s="96">
        <f t="shared" si="28"/>
        <v>14</v>
      </c>
      <c r="FW11" s="98">
        <v>234.09</v>
      </c>
      <c r="FX11" s="96">
        <f t="shared" si="76"/>
        <v>9</v>
      </c>
      <c r="FY11" s="98">
        <v>260.35</v>
      </c>
      <c r="FZ11" s="96">
        <f t="shared" si="77"/>
        <v>7</v>
      </c>
      <c r="GA11" s="95">
        <v>134</v>
      </c>
      <c r="GB11" s="96">
        <f t="shared" si="78"/>
        <v>1</v>
      </c>
      <c r="GC11" s="95">
        <v>137</v>
      </c>
      <c r="GD11" s="96">
        <f t="shared" si="79"/>
        <v>1</v>
      </c>
      <c r="GE11" s="98">
        <v>54.38</v>
      </c>
      <c r="GF11" s="96">
        <f t="shared" si="29"/>
        <v>18</v>
      </c>
      <c r="GG11" s="98">
        <v>54.38</v>
      </c>
      <c r="GH11" s="96">
        <f t="shared" si="30"/>
        <v>18</v>
      </c>
      <c r="GI11" s="117">
        <v>48.8</v>
      </c>
      <c r="GJ11" s="96">
        <f t="shared" si="31"/>
        <v>25</v>
      </c>
      <c r="GK11" s="117">
        <v>44.9</v>
      </c>
      <c r="GL11" s="96">
        <f>RANK(GK11,$GK$5:GK$31,1)</f>
        <v>25</v>
      </c>
      <c r="GM11" s="99">
        <f t="shared" si="32"/>
        <v>16</v>
      </c>
      <c r="GN11" s="99">
        <f t="shared" si="84"/>
        <v>12</v>
      </c>
      <c r="GO11" s="101">
        <f t="shared" si="80"/>
        <v>12.73913043478261</v>
      </c>
      <c r="GP11" s="101">
        <f t="shared" si="81"/>
        <v>12.304347826086957</v>
      </c>
    </row>
    <row r="12" spans="1:198" ht="22.5" customHeight="1">
      <c r="A12" s="91" t="s">
        <v>10</v>
      </c>
      <c r="B12" s="92" t="e">
        <f t="shared" si="33"/>
        <v>#N/A</v>
      </c>
      <c r="C12" s="92" t="e">
        <f t="shared" si="34"/>
        <v>#N/A</v>
      </c>
      <c r="D12" s="148">
        <v>0</v>
      </c>
      <c r="E12" s="134">
        <f t="shared" si="35"/>
        <v>2</v>
      </c>
      <c r="F12" s="148">
        <v>0</v>
      </c>
      <c r="G12" s="134">
        <f t="shared" si="36"/>
        <v>2</v>
      </c>
      <c r="H12" s="148">
        <v>1651.8</v>
      </c>
      <c r="I12" s="149">
        <f t="shared" si="37"/>
        <v>15</v>
      </c>
      <c r="J12" s="150">
        <v>3087.2</v>
      </c>
      <c r="K12" s="151">
        <f t="shared" si="38"/>
        <v>11</v>
      </c>
      <c r="L12" s="151" t="e">
        <f>RANK(#REF!,#REF!,0)</f>
        <v>#REF!</v>
      </c>
      <c r="M12" s="134">
        <v>96.5045841519319</v>
      </c>
      <c r="N12" s="135">
        <f t="shared" si="39"/>
        <v>18</v>
      </c>
      <c r="O12" s="134">
        <v>81.2282636355925</v>
      </c>
      <c r="P12" s="136">
        <f t="shared" si="40"/>
        <v>20</v>
      </c>
      <c r="Q12" s="134">
        <v>98.63064396743152</v>
      </c>
      <c r="R12" s="151">
        <f t="shared" si="41"/>
        <v>22</v>
      </c>
      <c r="S12" s="134">
        <v>93.88367729831144</v>
      </c>
      <c r="T12" s="151">
        <f t="shared" si="42"/>
        <v>16</v>
      </c>
      <c r="U12" s="137">
        <v>86.03351955307262</v>
      </c>
      <c r="V12" s="151">
        <f t="shared" si="0"/>
        <v>20</v>
      </c>
      <c r="W12" s="137">
        <v>93.77104377104376</v>
      </c>
      <c r="X12" s="151">
        <f t="shared" si="1"/>
        <v>13</v>
      </c>
      <c r="Y12" s="134"/>
      <c r="Z12" s="151"/>
      <c r="AA12" s="134"/>
      <c r="AB12" s="151"/>
      <c r="AC12" s="152">
        <v>101.97395425202433</v>
      </c>
      <c r="AD12" s="151">
        <f t="shared" si="43"/>
        <v>15</v>
      </c>
      <c r="AE12" s="152">
        <v>101.67022161165539</v>
      </c>
      <c r="AF12" s="151">
        <f t="shared" si="44"/>
        <v>26</v>
      </c>
      <c r="AG12" s="152">
        <v>102.78</v>
      </c>
      <c r="AH12" s="151">
        <f t="shared" si="82"/>
        <v>6</v>
      </c>
      <c r="AI12" s="152">
        <v>106</v>
      </c>
      <c r="AJ12" s="151">
        <f t="shared" si="45"/>
        <v>11</v>
      </c>
      <c r="AK12" s="153">
        <v>100.4</v>
      </c>
      <c r="AL12" s="151">
        <f t="shared" si="46"/>
        <v>14</v>
      </c>
      <c r="AM12" s="153">
        <v>177.7</v>
      </c>
      <c r="AN12" s="151">
        <f t="shared" si="47"/>
        <v>4</v>
      </c>
      <c r="AO12" s="153">
        <v>2.89</v>
      </c>
      <c r="AP12" s="151">
        <f t="shared" si="85"/>
        <v>13</v>
      </c>
      <c r="AQ12" s="153">
        <v>16.85</v>
      </c>
      <c r="AR12" s="151">
        <f t="shared" si="3"/>
        <v>4</v>
      </c>
      <c r="AS12" s="154">
        <v>1706.1</v>
      </c>
      <c r="AT12" s="151">
        <f t="shared" si="48"/>
        <v>7</v>
      </c>
      <c r="AU12" s="154">
        <v>2362.2</v>
      </c>
      <c r="AV12" s="151">
        <f t="shared" si="49"/>
        <v>11</v>
      </c>
      <c r="AW12" s="154">
        <v>100</v>
      </c>
      <c r="AX12" s="151">
        <f t="shared" si="4"/>
        <v>2</v>
      </c>
      <c r="AY12" s="155">
        <v>72.9</v>
      </c>
      <c r="AZ12" s="151">
        <f t="shared" si="5"/>
        <v>15</v>
      </c>
      <c r="BA12" s="154">
        <v>1245.6</v>
      </c>
      <c r="BB12" s="151">
        <f t="shared" si="87"/>
        <v>1</v>
      </c>
      <c r="BC12" s="155">
        <v>1065.1</v>
      </c>
      <c r="BD12" s="151">
        <f t="shared" si="7"/>
        <v>1</v>
      </c>
      <c r="BE12" s="154">
        <v>33.3</v>
      </c>
      <c r="BF12" s="134">
        <f>RANK(BE12,$BE$5:$BE$31,0)</f>
        <v>3</v>
      </c>
      <c r="BG12" s="154" t="s">
        <v>73</v>
      </c>
      <c r="BH12" s="134" t="s">
        <v>72</v>
      </c>
      <c r="BI12" s="154">
        <v>1.8</v>
      </c>
      <c r="BJ12" s="134">
        <f t="shared" si="86"/>
        <v>6</v>
      </c>
      <c r="BK12" s="154" t="s">
        <v>73</v>
      </c>
      <c r="BL12" s="156" t="s">
        <v>72</v>
      </c>
      <c r="BM12" s="157">
        <v>43.1</v>
      </c>
      <c r="BN12" s="158">
        <f t="shared" si="51"/>
        <v>18</v>
      </c>
      <c r="BO12" s="159">
        <v>39.1</v>
      </c>
      <c r="BP12" s="160">
        <f t="shared" si="52"/>
        <v>23</v>
      </c>
      <c r="BQ12" s="161">
        <v>108.7</v>
      </c>
      <c r="BR12" s="160">
        <f t="shared" si="53"/>
        <v>16</v>
      </c>
      <c r="BS12" s="148">
        <v>101.2</v>
      </c>
      <c r="BT12" s="138">
        <f t="shared" si="54"/>
        <v>15</v>
      </c>
      <c r="BU12" s="148">
        <v>102.6</v>
      </c>
      <c r="BV12" s="134" t="e">
        <f t="shared" si="55"/>
        <v>#REF!</v>
      </c>
      <c r="BW12" s="148">
        <v>85</v>
      </c>
      <c r="BX12" s="134" t="e">
        <f t="shared" si="56"/>
        <v>#REF!</v>
      </c>
      <c r="BY12" s="148">
        <v>57.1</v>
      </c>
      <c r="BZ12" s="134" t="e">
        <f t="shared" si="57"/>
        <v>#REF!</v>
      </c>
      <c r="CA12" s="148">
        <v>17.1</v>
      </c>
      <c r="CB12" s="134" t="e">
        <f t="shared" si="58"/>
        <v>#REF!</v>
      </c>
      <c r="CC12" s="148">
        <v>0.8</v>
      </c>
      <c r="CD12" s="134">
        <f t="shared" si="59"/>
        <v>8</v>
      </c>
      <c r="CE12" s="148"/>
      <c r="CF12" s="137" t="e">
        <f t="shared" si="60"/>
        <v>#N/A</v>
      </c>
      <c r="CG12" s="148">
        <v>319</v>
      </c>
      <c r="CH12" s="162">
        <f t="shared" si="61"/>
        <v>20</v>
      </c>
      <c r="CI12" s="148">
        <v>325.1</v>
      </c>
      <c r="CJ12" s="136">
        <f t="shared" si="62"/>
        <v>20</v>
      </c>
      <c r="CK12" s="163"/>
      <c r="CL12" s="164"/>
      <c r="CM12" s="163">
        <v>94.8</v>
      </c>
      <c r="CN12" s="164">
        <f t="shared" si="63"/>
        <v>19</v>
      </c>
      <c r="CO12" s="163"/>
      <c r="CP12" s="134" t="e">
        <f t="shared" si="64"/>
        <v>#N/A</v>
      </c>
      <c r="CQ12" s="148">
        <v>17.6</v>
      </c>
      <c r="CR12" s="134">
        <f t="shared" si="65"/>
        <v>9</v>
      </c>
      <c r="CS12" s="148"/>
      <c r="CT12" s="134" t="e">
        <f t="shared" si="66"/>
        <v>#N/A</v>
      </c>
      <c r="CU12" s="152">
        <v>146.7</v>
      </c>
      <c r="CV12" s="151">
        <f t="shared" si="8"/>
        <v>21</v>
      </c>
      <c r="CW12" s="165">
        <v>94.8</v>
      </c>
      <c r="CX12" s="151">
        <f t="shared" si="67"/>
        <v>11</v>
      </c>
      <c r="CY12" s="152">
        <v>34.7</v>
      </c>
      <c r="CZ12" s="151">
        <v>3</v>
      </c>
      <c r="DA12" s="165">
        <v>95</v>
      </c>
      <c r="DB12" s="151">
        <v>10</v>
      </c>
      <c r="DC12" s="134" t="s">
        <v>72</v>
      </c>
      <c r="DD12" s="134"/>
      <c r="DE12" s="161">
        <v>30.4</v>
      </c>
      <c r="DF12" s="134">
        <f t="shared" si="68"/>
        <v>2</v>
      </c>
      <c r="DG12" s="161">
        <v>115</v>
      </c>
      <c r="DH12" s="134">
        <f t="shared" si="69"/>
        <v>5</v>
      </c>
      <c r="DI12" s="161">
        <v>121</v>
      </c>
      <c r="DJ12" s="134">
        <f t="shared" si="70"/>
        <v>11</v>
      </c>
      <c r="DK12" s="149">
        <v>98.4</v>
      </c>
      <c r="DL12" s="151">
        <f t="shared" si="9"/>
        <v>19</v>
      </c>
      <c r="DM12" s="149">
        <v>119.9</v>
      </c>
      <c r="DN12" s="134">
        <f t="shared" si="10"/>
        <v>3</v>
      </c>
      <c r="DO12" s="148">
        <v>1</v>
      </c>
      <c r="DP12" s="134">
        <f t="shared" si="71"/>
        <v>1</v>
      </c>
      <c r="DQ12" s="148"/>
      <c r="DR12" s="134" t="e">
        <f t="shared" si="72"/>
        <v>#N/A</v>
      </c>
      <c r="DS12" s="148">
        <v>1</v>
      </c>
      <c r="DT12" s="134">
        <f t="shared" si="73"/>
        <v>1</v>
      </c>
      <c r="DU12" s="166" t="s">
        <v>122</v>
      </c>
      <c r="DV12" s="172"/>
      <c r="DW12" s="166" t="s">
        <v>140</v>
      </c>
      <c r="DX12" s="164"/>
      <c r="DY12" s="168">
        <v>-33.8</v>
      </c>
      <c r="DZ12" s="169">
        <v>6</v>
      </c>
      <c r="EA12" s="168">
        <v>49.30000000000001</v>
      </c>
      <c r="EB12" s="134">
        <v>8</v>
      </c>
      <c r="EC12" s="168">
        <v>91</v>
      </c>
      <c r="ED12" s="175">
        <v>9</v>
      </c>
      <c r="EE12" s="168">
        <v>114.36480186480186</v>
      </c>
      <c r="EF12" s="164">
        <v>7</v>
      </c>
      <c r="EG12" s="170">
        <v>0</v>
      </c>
      <c r="EH12" s="164">
        <f t="shared" si="11"/>
        <v>26</v>
      </c>
      <c r="EI12" s="170">
        <v>40</v>
      </c>
      <c r="EJ12" s="164">
        <f t="shared" si="12"/>
        <v>11</v>
      </c>
      <c r="EK12" s="134"/>
      <c r="EL12" s="134" t="e">
        <f t="shared" si="13"/>
        <v>#N/A</v>
      </c>
      <c r="EM12" s="148">
        <v>123.4</v>
      </c>
      <c r="EN12" s="134">
        <f t="shared" si="14"/>
        <v>1</v>
      </c>
      <c r="EO12" s="148"/>
      <c r="EP12" s="134" t="e">
        <f t="shared" si="15"/>
        <v>#N/A</v>
      </c>
      <c r="EQ12" s="134">
        <v>21</v>
      </c>
      <c r="ER12" s="134">
        <f t="shared" si="16"/>
        <v>26</v>
      </c>
      <c r="ES12" s="134"/>
      <c r="ET12" s="134" t="e">
        <f t="shared" si="17"/>
        <v>#N/A</v>
      </c>
      <c r="EU12" s="148">
        <v>38.7</v>
      </c>
      <c r="EV12" s="134">
        <f t="shared" si="18"/>
        <v>27</v>
      </c>
      <c r="EW12" s="134"/>
      <c r="EX12" s="134" t="e">
        <f t="shared" si="19"/>
        <v>#N/A</v>
      </c>
      <c r="EY12" s="134"/>
      <c r="EZ12" s="134" t="e">
        <f t="shared" si="20"/>
        <v>#N/A</v>
      </c>
      <c r="FA12" s="134"/>
      <c r="FB12" s="134" t="e">
        <f t="shared" si="21"/>
        <v>#N/A</v>
      </c>
      <c r="FC12" s="171"/>
      <c r="FD12" s="134" t="e">
        <f t="shared" si="22"/>
        <v>#N/A</v>
      </c>
      <c r="FE12" s="171"/>
      <c r="FF12" s="134" t="e">
        <f t="shared" si="23"/>
        <v>#N/A</v>
      </c>
      <c r="FG12" s="148">
        <v>77.4</v>
      </c>
      <c r="FH12" s="134">
        <f t="shared" si="24"/>
        <v>7</v>
      </c>
      <c r="FI12" s="148"/>
      <c r="FJ12" s="134" t="e">
        <f t="shared" si="25"/>
        <v>#N/A</v>
      </c>
      <c r="FK12" s="171">
        <v>264.57</v>
      </c>
      <c r="FL12" s="134">
        <f t="shared" si="26"/>
        <v>25</v>
      </c>
      <c r="FM12" s="134"/>
      <c r="FN12" s="134" t="e">
        <f t="shared" si="27"/>
        <v>#N/A</v>
      </c>
      <c r="FO12" s="95">
        <v>283.8</v>
      </c>
      <c r="FP12" s="94">
        <f t="shared" si="74"/>
        <v>17</v>
      </c>
      <c r="FQ12" s="95">
        <v>114.4</v>
      </c>
      <c r="FR12" s="117">
        <f t="shared" si="75"/>
        <v>14</v>
      </c>
      <c r="FS12" s="78">
        <v>94.3</v>
      </c>
      <c r="FT12" s="96">
        <f t="shared" si="83"/>
        <v>20</v>
      </c>
      <c r="FU12" s="78">
        <v>100.4</v>
      </c>
      <c r="FV12" s="96">
        <f t="shared" si="28"/>
        <v>18</v>
      </c>
      <c r="FW12" s="98">
        <v>249</v>
      </c>
      <c r="FX12" s="96">
        <f t="shared" si="76"/>
        <v>7</v>
      </c>
      <c r="FY12" s="98">
        <v>248.9</v>
      </c>
      <c r="FZ12" s="96">
        <f t="shared" si="77"/>
        <v>8</v>
      </c>
      <c r="GA12" s="95">
        <v>84</v>
      </c>
      <c r="GB12" s="96">
        <f t="shared" si="78"/>
        <v>17</v>
      </c>
      <c r="GC12" s="95">
        <v>83</v>
      </c>
      <c r="GD12" s="96">
        <f t="shared" si="79"/>
        <v>19</v>
      </c>
      <c r="GE12" s="98">
        <v>78.9</v>
      </c>
      <c r="GF12" s="96">
        <f t="shared" si="29"/>
        <v>1</v>
      </c>
      <c r="GG12" s="98">
        <v>78.9</v>
      </c>
      <c r="GH12" s="96">
        <f t="shared" si="30"/>
        <v>1</v>
      </c>
      <c r="GI12" s="117">
        <v>48.1</v>
      </c>
      <c r="GJ12" s="96">
        <f t="shared" si="31"/>
        <v>24</v>
      </c>
      <c r="GK12" s="117">
        <v>44.3</v>
      </c>
      <c r="GL12" s="96">
        <f>RANK(GK12,$GK$5:GK$31,1)</f>
        <v>24</v>
      </c>
      <c r="GM12" s="99">
        <f t="shared" si="32"/>
        <v>24</v>
      </c>
      <c r="GN12" s="99">
        <f t="shared" si="84"/>
        <v>14</v>
      </c>
      <c r="GO12" s="101">
        <f t="shared" si="80"/>
        <v>14.772727272727273</v>
      </c>
      <c r="GP12" s="101">
        <f t="shared" si="81"/>
        <v>12.954545454545455</v>
      </c>
    </row>
    <row r="13" spans="1:198" ht="22.5" customHeight="1">
      <c r="A13" s="91" t="s">
        <v>11</v>
      </c>
      <c r="B13" s="92" t="e">
        <f t="shared" si="33"/>
        <v>#N/A</v>
      </c>
      <c r="C13" s="92" t="e">
        <f t="shared" si="34"/>
        <v>#N/A</v>
      </c>
      <c r="D13" s="148">
        <v>0</v>
      </c>
      <c r="E13" s="134">
        <f t="shared" si="35"/>
        <v>2</v>
      </c>
      <c r="F13" s="148">
        <v>0</v>
      </c>
      <c r="G13" s="134">
        <f t="shared" si="36"/>
        <v>2</v>
      </c>
      <c r="H13" s="148">
        <v>3974.1</v>
      </c>
      <c r="I13" s="149">
        <f t="shared" si="37"/>
        <v>7</v>
      </c>
      <c r="J13" s="150">
        <v>3618.1</v>
      </c>
      <c r="K13" s="151">
        <f t="shared" si="38"/>
        <v>7</v>
      </c>
      <c r="L13" s="151" t="e">
        <f>RANK(#REF!,#REF!,0)</f>
        <v>#REF!</v>
      </c>
      <c r="M13" s="134">
        <v>99.19354838709677</v>
      </c>
      <c r="N13" s="135">
        <f t="shared" si="39"/>
        <v>13</v>
      </c>
      <c r="O13" s="134">
        <v>61.056910569105696</v>
      </c>
      <c r="P13" s="136">
        <f t="shared" si="40"/>
        <v>26</v>
      </c>
      <c r="Q13" s="134">
        <v>111.78947368421052</v>
      </c>
      <c r="R13" s="151">
        <f t="shared" si="41"/>
        <v>5</v>
      </c>
      <c r="S13" s="134">
        <v>103.2015065913371</v>
      </c>
      <c r="T13" s="151">
        <f t="shared" si="42"/>
        <v>7</v>
      </c>
      <c r="U13" s="137">
        <v>107.35862562634215</v>
      </c>
      <c r="V13" s="151">
        <f t="shared" si="0"/>
        <v>4</v>
      </c>
      <c r="W13" s="137">
        <v>126.16348846512868</v>
      </c>
      <c r="X13" s="151">
        <f t="shared" si="1"/>
        <v>3</v>
      </c>
      <c r="Y13" s="134"/>
      <c r="Z13" s="151"/>
      <c r="AA13" s="134">
        <v>120.58823529411764</v>
      </c>
      <c r="AB13" s="151">
        <f>RANK(AA13,$AA$5:$AA$31,0)</f>
        <v>3</v>
      </c>
      <c r="AC13" s="152">
        <v>103.89670431279308</v>
      </c>
      <c r="AD13" s="151">
        <f t="shared" si="43"/>
        <v>4</v>
      </c>
      <c r="AE13" s="152">
        <v>107.16619028174765</v>
      </c>
      <c r="AF13" s="151">
        <f t="shared" si="44"/>
        <v>1</v>
      </c>
      <c r="AG13" s="149" t="s">
        <v>168</v>
      </c>
      <c r="AH13" s="151"/>
      <c r="AI13" s="152" t="s">
        <v>168</v>
      </c>
      <c r="AJ13" s="151"/>
      <c r="AK13" s="153">
        <v>65.7</v>
      </c>
      <c r="AL13" s="151">
        <f t="shared" si="46"/>
        <v>18</v>
      </c>
      <c r="AM13" s="153">
        <v>168.4</v>
      </c>
      <c r="AN13" s="151">
        <f t="shared" si="47"/>
        <v>5</v>
      </c>
      <c r="AO13" s="153">
        <v>66.47</v>
      </c>
      <c r="AP13" s="151">
        <f t="shared" si="85"/>
        <v>3</v>
      </c>
      <c r="AQ13" s="153">
        <v>22.51</v>
      </c>
      <c r="AR13" s="151">
        <f t="shared" si="3"/>
        <v>3</v>
      </c>
      <c r="AS13" s="154">
        <v>1685.4</v>
      </c>
      <c r="AT13" s="151">
        <f t="shared" si="48"/>
        <v>8</v>
      </c>
      <c r="AU13" s="154">
        <v>10293.5</v>
      </c>
      <c r="AV13" s="151">
        <f t="shared" si="49"/>
        <v>1</v>
      </c>
      <c r="AW13" s="154">
        <v>99.8</v>
      </c>
      <c r="AX13" s="151">
        <f t="shared" si="4"/>
        <v>13</v>
      </c>
      <c r="AY13" s="155">
        <v>75.7</v>
      </c>
      <c r="AZ13" s="151">
        <f t="shared" si="5"/>
        <v>11</v>
      </c>
      <c r="BA13" s="154">
        <v>2.9</v>
      </c>
      <c r="BB13" s="151">
        <f t="shared" si="87"/>
        <v>15</v>
      </c>
      <c r="BC13" s="155">
        <v>48.8</v>
      </c>
      <c r="BD13" s="151">
        <f t="shared" si="7"/>
        <v>10</v>
      </c>
      <c r="BE13" s="154" t="s">
        <v>73</v>
      </c>
      <c r="BF13" s="134" t="s">
        <v>72</v>
      </c>
      <c r="BG13" s="154">
        <v>16.7</v>
      </c>
      <c r="BH13" s="134">
        <f t="shared" si="50"/>
        <v>9</v>
      </c>
      <c r="BI13" s="154" t="s">
        <v>73</v>
      </c>
      <c r="BJ13" s="134" t="s">
        <v>72</v>
      </c>
      <c r="BK13" s="154" t="s">
        <v>73</v>
      </c>
      <c r="BL13" s="156" t="s">
        <v>72</v>
      </c>
      <c r="BM13" s="157">
        <v>42.6</v>
      </c>
      <c r="BN13" s="158">
        <f t="shared" si="51"/>
        <v>20</v>
      </c>
      <c r="BO13" s="159">
        <v>37.5</v>
      </c>
      <c r="BP13" s="160">
        <f t="shared" si="52"/>
        <v>26</v>
      </c>
      <c r="BQ13" s="161">
        <v>100.6</v>
      </c>
      <c r="BR13" s="160">
        <f t="shared" si="53"/>
        <v>27</v>
      </c>
      <c r="BS13" s="148">
        <v>104.9</v>
      </c>
      <c r="BT13" s="138">
        <f t="shared" si="54"/>
        <v>9</v>
      </c>
      <c r="BU13" s="148">
        <v>158.2</v>
      </c>
      <c r="BV13" s="134" t="e">
        <f t="shared" si="55"/>
        <v>#REF!</v>
      </c>
      <c r="BW13" s="148">
        <v>127.6</v>
      </c>
      <c r="BX13" s="134" t="e">
        <f t="shared" si="56"/>
        <v>#REF!</v>
      </c>
      <c r="BY13" s="148">
        <v>18.7</v>
      </c>
      <c r="BZ13" s="134" t="e">
        <f t="shared" si="57"/>
        <v>#REF!</v>
      </c>
      <c r="CA13" s="148">
        <v>51.2</v>
      </c>
      <c r="CB13" s="134" t="e">
        <f t="shared" si="58"/>
        <v>#REF!</v>
      </c>
      <c r="CC13" s="148">
        <v>0</v>
      </c>
      <c r="CD13" s="134">
        <f t="shared" si="59"/>
        <v>1</v>
      </c>
      <c r="CE13" s="148"/>
      <c r="CF13" s="137" t="e">
        <f t="shared" si="60"/>
        <v>#N/A</v>
      </c>
      <c r="CG13" s="148">
        <v>434.4</v>
      </c>
      <c r="CH13" s="162">
        <f t="shared" si="61"/>
        <v>6</v>
      </c>
      <c r="CI13" s="148">
        <v>438.4</v>
      </c>
      <c r="CJ13" s="136">
        <f t="shared" si="62"/>
        <v>6</v>
      </c>
      <c r="CK13" s="163"/>
      <c r="CL13" s="164"/>
      <c r="CM13" s="163">
        <v>97</v>
      </c>
      <c r="CN13" s="164">
        <f t="shared" si="63"/>
        <v>12</v>
      </c>
      <c r="CO13" s="163"/>
      <c r="CP13" s="134" t="e">
        <f t="shared" si="64"/>
        <v>#N/A</v>
      </c>
      <c r="CQ13" s="148">
        <v>19.9</v>
      </c>
      <c r="CR13" s="134">
        <f t="shared" si="65"/>
        <v>15</v>
      </c>
      <c r="CS13" s="148"/>
      <c r="CT13" s="134" t="e">
        <f t="shared" si="66"/>
        <v>#N/A</v>
      </c>
      <c r="CU13" s="152">
        <v>65.8</v>
      </c>
      <c r="CV13" s="151">
        <f t="shared" si="8"/>
        <v>4</v>
      </c>
      <c r="CW13" s="165">
        <v>311.8</v>
      </c>
      <c r="CX13" s="151">
        <f t="shared" si="67"/>
        <v>25</v>
      </c>
      <c r="CY13" s="152">
        <v>99.3</v>
      </c>
      <c r="CZ13" s="151">
        <v>11</v>
      </c>
      <c r="DA13" s="165">
        <v>100</v>
      </c>
      <c r="DB13" s="151">
        <f>RANK(DA13,$DA$5:$DA$31,1)</f>
        <v>14</v>
      </c>
      <c r="DC13" s="134" t="s">
        <v>72</v>
      </c>
      <c r="DD13" s="134"/>
      <c r="DE13" s="148">
        <v>670.8</v>
      </c>
      <c r="DF13" s="134">
        <f t="shared" si="68"/>
        <v>23</v>
      </c>
      <c r="DG13" s="161">
        <v>56</v>
      </c>
      <c r="DH13" s="134">
        <f t="shared" si="69"/>
        <v>14</v>
      </c>
      <c r="DI13" s="161">
        <v>87</v>
      </c>
      <c r="DJ13" s="134">
        <f t="shared" si="70"/>
        <v>16</v>
      </c>
      <c r="DK13" s="149">
        <v>122.2</v>
      </c>
      <c r="DL13" s="151">
        <f t="shared" si="9"/>
        <v>4</v>
      </c>
      <c r="DM13" s="149">
        <v>122.5</v>
      </c>
      <c r="DN13" s="134">
        <f t="shared" si="10"/>
        <v>1</v>
      </c>
      <c r="DO13" s="148">
        <v>1</v>
      </c>
      <c r="DP13" s="134">
        <f t="shared" si="71"/>
        <v>1</v>
      </c>
      <c r="DQ13" s="148"/>
      <c r="DR13" s="134" t="e">
        <f t="shared" si="72"/>
        <v>#N/A</v>
      </c>
      <c r="DS13" s="148">
        <v>1</v>
      </c>
      <c r="DT13" s="134">
        <f t="shared" si="73"/>
        <v>1</v>
      </c>
      <c r="DU13" s="166" t="s">
        <v>123</v>
      </c>
      <c r="DV13" s="172"/>
      <c r="DW13" s="166" t="s">
        <v>138</v>
      </c>
      <c r="DX13" s="164"/>
      <c r="DY13" s="168">
        <v>0</v>
      </c>
      <c r="DZ13" s="169">
        <v>1</v>
      </c>
      <c r="EA13" s="168">
        <v>95.1</v>
      </c>
      <c r="EB13" s="134">
        <v>14</v>
      </c>
      <c r="EC13" s="173">
        <v>0</v>
      </c>
      <c r="ED13" s="175">
        <v>1</v>
      </c>
      <c r="EE13" s="168" t="s">
        <v>167</v>
      </c>
      <c r="EF13" s="164">
        <v>14</v>
      </c>
      <c r="EG13" s="170">
        <v>240.1</v>
      </c>
      <c r="EH13" s="164">
        <f t="shared" si="11"/>
        <v>4</v>
      </c>
      <c r="EI13" s="170">
        <v>72</v>
      </c>
      <c r="EJ13" s="164">
        <f t="shared" si="12"/>
        <v>6</v>
      </c>
      <c r="EK13" s="134"/>
      <c r="EL13" s="134" t="e">
        <f t="shared" si="13"/>
        <v>#N/A</v>
      </c>
      <c r="EM13" s="148">
        <v>98.4</v>
      </c>
      <c r="EN13" s="134">
        <f t="shared" si="14"/>
        <v>18</v>
      </c>
      <c r="EO13" s="148"/>
      <c r="EP13" s="134" t="e">
        <f t="shared" si="15"/>
        <v>#N/A</v>
      </c>
      <c r="EQ13" s="134">
        <v>31</v>
      </c>
      <c r="ER13" s="134">
        <f t="shared" si="16"/>
        <v>9</v>
      </c>
      <c r="ES13" s="134"/>
      <c r="ET13" s="134" t="e">
        <f t="shared" si="17"/>
        <v>#N/A</v>
      </c>
      <c r="EU13" s="148">
        <v>70</v>
      </c>
      <c r="EV13" s="134">
        <f t="shared" si="18"/>
        <v>11</v>
      </c>
      <c r="EW13" s="134"/>
      <c r="EX13" s="134" t="e">
        <f t="shared" si="19"/>
        <v>#N/A</v>
      </c>
      <c r="EY13" s="134"/>
      <c r="EZ13" s="134" t="e">
        <f t="shared" si="20"/>
        <v>#N/A</v>
      </c>
      <c r="FA13" s="134"/>
      <c r="FB13" s="134" t="e">
        <f t="shared" si="21"/>
        <v>#N/A</v>
      </c>
      <c r="FC13" s="171"/>
      <c r="FD13" s="134" t="e">
        <f t="shared" si="22"/>
        <v>#N/A</v>
      </c>
      <c r="FE13" s="171"/>
      <c r="FF13" s="134" t="e">
        <f t="shared" si="23"/>
        <v>#N/A</v>
      </c>
      <c r="FG13" s="148">
        <v>60</v>
      </c>
      <c r="FH13" s="134">
        <f t="shared" si="24"/>
        <v>25</v>
      </c>
      <c r="FI13" s="148"/>
      <c r="FJ13" s="134" t="e">
        <f t="shared" si="25"/>
        <v>#N/A</v>
      </c>
      <c r="FK13" s="171">
        <v>339.83</v>
      </c>
      <c r="FL13" s="134">
        <f t="shared" si="26"/>
        <v>6</v>
      </c>
      <c r="FM13" s="134"/>
      <c r="FN13" s="134" t="e">
        <f t="shared" si="27"/>
        <v>#N/A</v>
      </c>
      <c r="FO13" s="95">
        <v>379.4</v>
      </c>
      <c r="FP13" s="94">
        <f t="shared" si="74"/>
        <v>11</v>
      </c>
      <c r="FQ13" s="95">
        <v>276.3</v>
      </c>
      <c r="FR13" s="117">
        <f t="shared" si="75"/>
        <v>3</v>
      </c>
      <c r="FS13" s="78">
        <v>90</v>
      </c>
      <c r="FT13" s="96">
        <f t="shared" si="83"/>
        <v>17</v>
      </c>
      <c r="FU13" s="78">
        <v>100.1</v>
      </c>
      <c r="FV13" s="96">
        <f t="shared" si="28"/>
        <v>17</v>
      </c>
      <c r="FW13" s="98">
        <v>18.67</v>
      </c>
      <c r="FX13" s="96">
        <f t="shared" si="76"/>
        <v>23</v>
      </c>
      <c r="FY13" s="98">
        <v>22.35</v>
      </c>
      <c r="FZ13" s="96">
        <f t="shared" si="77"/>
        <v>23</v>
      </c>
      <c r="GA13" s="95">
        <v>109</v>
      </c>
      <c r="GB13" s="96">
        <f t="shared" si="78"/>
        <v>6</v>
      </c>
      <c r="GC13" s="95">
        <v>113</v>
      </c>
      <c r="GD13" s="96">
        <f t="shared" si="79"/>
        <v>5</v>
      </c>
      <c r="GE13" s="98">
        <v>45.45</v>
      </c>
      <c r="GF13" s="96">
        <f t="shared" si="29"/>
        <v>21</v>
      </c>
      <c r="GG13" s="98">
        <v>45.45</v>
      </c>
      <c r="GH13" s="96">
        <f t="shared" si="30"/>
        <v>21</v>
      </c>
      <c r="GI13" s="117">
        <v>43.5</v>
      </c>
      <c r="GJ13" s="96">
        <f t="shared" si="31"/>
        <v>19</v>
      </c>
      <c r="GK13" s="117">
        <v>29.4</v>
      </c>
      <c r="GL13" s="96">
        <f>RANK(GK13,$GK$5:GK$31,1)</f>
        <v>6</v>
      </c>
      <c r="GM13" s="99">
        <f t="shared" si="32"/>
        <v>4</v>
      </c>
      <c r="GN13" s="99">
        <f t="shared" si="84"/>
        <v>4</v>
      </c>
      <c r="GO13" s="101">
        <f t="shared" si="80"/>
        <v>9.857142857142858</v>
      </c>
      <c r="GP13" s="101">
        <f t="shared" si="81"/>
        <v>9.863636363636363</v>
      </c>
    </row>
    <row r="14" spans="1:198" ht="22.5" customHeight="1">
      <c r="A14" s="91" t="s">
        <v>12</v>
      </c>
      <c r="B14" s="92" t="e">
        <f t="shared" si="33"/>
        <v>#N/A</v>
      </c>
      <c r="C14" s="92" t="e">
        <f t="shared" si="34"/>
        <v>#N/A</v>
      </c>
      <c r="D14" s="148">
        <v>0</v>
      </c>
      <c r="E14" s="134">
        <f t="shared" si="35"/>
        <v>2</v>
      </c>
      <c r="F14" s="148">
        <v>0</v>
      </c>
      <c r="G14" s="134">
        <f t="shared" si="36"/>
        <v>2</v>
      </c>
      <c r="H14" s="148">
        <v>2567.9</v>
      </c>
      <c r="I14" s="149">
        <f t="shared" si="37"/>
        <v>12</v>
      </c>
      <c r="J14" s="150">
        <v>2384.3</v>
      </c>
      <c r="K14" s="151">
        <f t="shared" si="38"/>
        <v>12</v>
      </c>
      <c r="L14" s="151" t="e">
        <f>RANK(#REF!,#REF!,0)</f>
        <v>#REF!</v>
      </c>
      <c r="M14" s="134">
        <v>100.15682174594878</v>
      </c>
      <c r="N14" s="135">
        <f t="shared" si="39"/>
        <v>11</v>
      </c>
      <c r="O14" s="134">
        <v>83.82045929018788</v>
      </c>
      <c r="P14" s="136">
        <f t="shared" si="40"/>
        <v>18</v>
      </c>
      <c r="Q14" s="134">
        <v>101.14167099117799</v>
      </c>
      <c r="R14" s="151">
        <f t="shared" si="41"/>
        <v>15</v>
      </c>
      <c r="S14" s="134">
        <v>87.01898409440739</v>
      </c>
      <c r="T14" s="151">
        <f t="shared" si="42"/>
        <v>19</v>
      </c>
      <c r="U14" s="137">
        <v>75.86998087954112</v>
      </c>
      <c r="V14" s="151">
        <f t="shared" si="0"/>
        <v>25</v>
      </c>
      <c r="W14" s="137">
        <v>76.47849462365592</v>
      </c>
      <c r="X14" s="151">
        <f t="shared" si="1"/>
        <v>25</v>
      </c>
      <c r="Y14" s="134"/>
      <c r="Z14" s="151"/>
      <c r="AA14" s="134"/>
      <c r="AB14" s="153"/>
      <c r="AC14" s="152">
        <v>101.56942254261469</v>
      </c>
      <c r="AD14" s="151">
        <f t="shared" si="43"/>
        <v>21</v>
      </c>
      <c r="AE14" s="152">
        <v>103.63192543827206</v>
      </c>
      <c r="AF14" s="151">
        <f t="shared" si="44"/>
        <v>17</v>
      </c>
      <c r="AG14" s="152">
        <v>101.7</v>
      </c>
      <c r="AH14" s="151">
        <f t="shared" si="82"/>
        <v>9</v>
      </c>
      <c r="AI14" s="152">
        <v>102.3</v>
      </c>
      <c r="AJ14" s="151">
        <f t="shared" si="45"/>
        <v>21</v>
      </c>
      <c r="AK14" s="153" t="s">
        <v>72</v>
      </c>
      <c r="AL14" s="151"/>
      <c r="AM14" s="153">
        <v>6.5</v>
      </c>
      <c r="AN14" s="151">
        <f t="shared" si="47"/>
        <v>21</v>
      </c>
      <c r="AO14" s="153">
        <v>17.33</v>
      </c>
      <c r="AP14" s="151">
        <f t="shared" si="85"/>
        <v>4</v>
      </c>
      <c r="AQ14" s="153" t="s">
        <v>72</v>
      </c>
      <c r="AR14" s="151"/>
      <c r="AS14" s="154">
        <v>609.2</v>
      </c>
      <c r="AT14" s="151">
        <f t="shared" si="48"/>
        <v>24</v>
      </c>
      <c r="AU14" s="154">
        <v>1387.4</v>
      </c>
      <c r="AV14" s="151">
        <f t="shared" si="49"/>
        <v>16</v>
      </c>
      <c r="AW14" s="154">
        <v>98.8</v>
      </c>
      <c r="AX14" s="151">
        <f t="shared" si="4"/>
        <v>17</v>
      </c>
      <c r="AY14" s="155">
        <v>110</v>
      </c>
      <c r="AZ14" s="151">
        <f t="shared" si="5"/>
        <v>3</v>
      </c>
      <c r="BA14" s="154">
        <v>137.7</v>
      </c>
      <c r="BB14" s="151">
        <f t="shared" si="87"/>
        <v>5</v>
      </c>
      <c r="BC14" s="155">
        <v>156.9</v>
      </c>
      <c r="BD14" s="151">
        <f t="shared" si="7"/>
        <v>6</v>
      </c>
      <c r="BE14" s="154">
        <v>10</v>
      </c>
      <c r="BF14" s="134">
        <f>RANK(BE14,$BE$5:$BE$31,0)</f>
        <v>11</v>
      </c>
      <c r="BG14" s="154">
        <v>8.3</v>
      </c>
      <c r="BH14" s="134">
        <f t="shared" si="50"/>
        <v>14</v>
      </c>
      <c r="BI14" s="154">
        <v>8.8</v>
      </c>
      <c r="BJ14" s="134">
        <f t="shared" si="86"/>
        <v>1</v>
      </c>
      <c r="BK14" s="154" t="s">
        <v>73</v>
      </c>
      <c r="BL14" s="156" t="s">
        <v>72</v>
      </c>
      <c r="BM14" s="157">
        <v>44.2</v>
      </c>
      <c r="BN14" s="158">
        <f t="shared" si="51"/>
        <v>12</v>
      </c>
      <c r="BO14" s="159">
        <v>42.6</v>
      </c>
      <c r="BP14" s="160">
        <f t="shared" si="52"/>
        <v>15</v>
      </c>
      <c r="BQ14" s="161">
        <v>107.6</v>
      </c>
      <c r="BR14" s="160">
        <f t="shared" si="53"/>
        <v>20</v>
      </c>
      <c r="BS14" s="148">
        <v>120.2</v>
      </c>
      <c r="BT14" s="138">
        <f t="shared" si="54"/>
        <v>2</v>
      </c>
      <c r="BU14" s="148">
        <v>57.8</v>
      </c>
      <c r="BV14" s="134" t="e">
        <f t="shared" si="55"/>
        <v>#REF!</v>
      </c>
      <c r="BW14" s="148">
        <v>158</v>
      </c>
      <c r="BX14" s="134" t="e">
        <f t="shared" si="56"/>
        <v>#REF!</v>
      </c>
      <c r="BY14" s="148">
        <v>26</v>
      </c>
      <c r="BZ14" s="134" t="e">
        <f t="shared" si="57"/>
        <v>#REF!</v>
      </c>
      <c r="CA14" s="148">
        <v>65.9</v>
      </c>
      <c r="CB14" s="134" t="e">
        <f t="shared" si="58"/>
        <v>#REF!</v>
      </c>
      <c r="CC14" s="148">
        <v>0.9</v>
      </c>
      <c r="CD14" s="134">
        <f t="shared" si="59"/>
        <v>9</v>
      </c>
      <c r="CE14" s="148"/>
      <c r="CF14" s="137" t="e">
        <f t="shared" si="60"/>
        <v>#N/A</v>
      </c>
      <c r="CG14" s="148">
        <v>337.4</v>
      </c>
      <c r="CH14" s="162">
        <f t="shared" si="61"/>
        <v>17</v>
      </c>
      <c r="CI14" s="148">
        <v>365.2</v>
      </c>
      <c r="CJ14" s="136">
        <f t="shared" si="62"/>
        <v>13</v>
      </c>
      <c r="CK14" s="163"/>
      <c r="CL14" s="164"/>
      <c r="CM14" s="163">
        <v>89.7</v>
      </c>
      <c r="CN14" s="164">
        <f t="shared" si="63"/>
        <v>26</v>
      </c>
      <c r="CO14" s="163"/>
      <c r="CP14" s="134" t="e">
        <f t="shared" si="64"/>
        <v>#N/A</v>
      </c>
      <c r="CQ14" s="148">
        <v>16.3</v>
      </c>
      <c r="CR14" s="134">
        <f t="shared" si="65"/>
        <v>8</v>
      </c>
      <c r="CS14" s="148"/>
      <c r="CT14" s="134" t="e">
        <f t="shared" si="66"/>
        <v>#N/A</v>
      </c>
      <c r="CU14" s="152">
        <v>143.5</v>
      </c>
      <c r="CV14" s="151">
        <f t="shared" si="8"/>
        <v>18</v>
      </c>
      <c r="CW14" s="165">
        <v>94.2</v>
      </c>
      <c r="CX14" s="151">
        <f t="shared" si="67"/>
        <v>10</v>
      </c>
      <c r="CY14" s="152">
        <v>99.3</v>
      </c>
      <c r="CZ14" s="151">
        <v>11</v>
      </c>
      <c r="DA14" s="165">
        <v>87</v>
      </c>
      <c r="DB14" s="151">
        <v>7</v>
      </c>
      <c r="DC14" s="134" t="s">
        <v>72</v>
      </c>
      <c r="DD14" s="134"/>
      <c r="DE14" s="148">
        <v>270.1</v>
      </c>
      <c r="DF14" s="134">
        <f t="shared" si="68"/>
        <v>21</v>
      </c>
      <c r="DG14" s="161">
        <v>202</v>
      </c>
      <c r="DH14" s="134">
        <f t="shared" si="69"/>
        <v>2</v>
      </c>
      <c r="DI14" s="161">
        <v>92</v>
      </c>
      <c r="DJ14" s="134">
        <f t="shared" si="70"/>
        <v>15</v>
      </c>
      <c r="DK14" s="149">
        <v>107</v>
      </c>
      <c r="DL14" s="151">
        <f t="shared" si="9"/>
        <v>10</v>
      </c>
      <c r="DM14" s="149">
        <v>91.3</v>
      </c>
      <c r="DN14" s="134">
        <f t="shared" si="10"/>
        <v>21</v>
      </c>
      <c r="DO14" s="148">
        <v>1</v>
      </c>
      <c r="DP14" s="134">
        <f t="shared" si="71"/>
        <v>1</v>
      </c>
      <c r="DQ14" s="148"/>
      <c r="DR14" s="134" t="e">
        <f t="shared" si="72"/>
        <v>#N/A</v>
      </c>
      <c r="DS14" s="148">
        <v>1</v>
      </c>
      <c r="DT14" s="134">
        <f t="shared" si="73"/>
        <v>1</v>
      </c>
      <c r="DU14" s="166" t="s">
        <v>124</v>
      </c>
      <c r="DV14" s="172"/>
      <c r="DW14" s="166" t="s">
        <v>118</v>
      </c>
      <c r="DX14" s="164"/>
      <c r="DY14" s="168">
        <v>-19.6</v>
      </c>
      <c r="DZ14" s="174">
        <v>1</v>
      </c>
      <c r="EA14" s="168">
        <v>30.5</v>
      </c>
      <c r="EB14" s="134">
        <v>6</v>
      </c>
      <c r="EC14" s="173">
        <v>0</v>
      </c>
      <c r="ED14" s="175">
        <v>1</v>
      </c>
      <c r="EE14" s="168">
        <v>182.43243243243242</v>
      </c>
      <c r="EF14" s="164">
        <v>9</v>
      </c>
      <c r="EG14" s="170">
        <v>168.4</v>
      </c>
      <c r="EH14" s="164">
        <f aca="true" t="shared" si="88" ref="EH14:EH31">RANK(EG14,$EG$5:$EG$31,0)</f>
        <v>7</v>
      </c>
      <c r="EI14" s="170">
        <v>15.7</v>
      </c>
      <c r="EJ14" s="164">
        <f t="shared" si="12"/>
        <v>18</v>
      </c>
      <c r="EK14" s="134"/>
      <c r="EL14" s="134" t="e">
        <f t="shared" si="13"/>
        <v>#N/A</v>
      </c>
      <c r="EM14" s="148">
        <v>104.3</v>
      </c>
      <c r="EN14" s="134">
        <f t="shared" si="14"/>
        <v>12</v>
      </c>
      <c r="EO14" s="148"/>
      <c r="EP14" s="134" t="e">
        <f t="shared" si="15"/>
        <v>#N/A</v>
      </c>
      <c r="EQ14" s="134">
        <v>34</v>
      </c>
      <c r="ER14" s="134">
        <f t="shared" si="16"/>
        <v>4</v>
      </c>
      <c r="ES14" s="134"/>
      <c r="ET14" s="134" t="e">
        <f t="shared" si="17"/>
        <v>#N/A</v>
      </c>
      <c r="EU14" s="148">
        <v>61</v>
      </c>
      <c r="EV14" s="134">
        <f t="shared" si="18"/>
        <v>19</v>
      </c>
      <c r="EW14" s="134"/>
      <c r="EX14" s="134" t="e">
        <f t="shared" si="19"/>
        <v>#N/A</v>
      </c>
      <c r="EY14" s="134"/>
      <c r="EZ14" s="134" t="e">
        <f t="shared" si="20"/>
        <v>#N/A</v>
      </c>
      <c r="FA14" s="134"/>
      <c r="FB14" s="134" t="e">
        <f t="shared" si="21"/>
        <v>#N/A</v>
      </c>
      <c r="FC14" s="171"/>
      <c r="FD14" s="134" t="e">
        <f t="shared" si="22"/>
        <v>#N/A</v>
      </c>
      <c r="FE14" s="171"/>
      <c r="FF14" s="134" t="e">
        <f t="shared" si="23"/>
        <v>#N/A</v>
      </c>
      <c r="FG14" s="148">
        <v>72.6</v>
      </c>
      <c r="FH14" s="134">
        <f t="shared" si="24"/>
        <v>15</v>
      </c>
      <c r="FI14" s="148"/>
      <c r="FJ14" s="134" t="e">
        <f t="shared" si="25"/>
        <v>#N/A</v>
      </c>
      <c r="FK14" s="171">
        <v>296.32</v>
      </c>
      <c r="FL14" s="134">
        <f t="shared" si="26"/>
        <v>18</v>
      </c>
      <c r="FM14" s="134"/>
      <c r="FN14" s="134" t="e">
        <f t="shared" si="27"/>
        <v>#N/A</v>
      </c>
      <c r="FO14" s="95">
        <v>506.9</v>
      </c>
      <c r="FP14" s="94">
        <f t="shared" si="74"/>
        <v>8</v>
      </c>
      <c r="FQ14" s="95">
        <v>80.5</v>
      </c>
      <c r="FR14" s="117">
        <f t="shared" si="75"/>
        <v>17</v>
      </c>
      <c r="FS14" s="78">
        <v>88.1</v>
      </c>
      <c r="FT14" s="96">
        <f t="shared" si="83"/>
        <v>15</v>
      </c>
      <c r="FU14" s="78">
        <v>94</v>
      </c>
      <c r="FV14" s="96">
        <f t="shared" si="28"/>
        <v>15</v>
      </c>
      <c r="FW14" s="98">
        <v>116.98</v>
      </c>
      <c r="FX14" s="96">
        <f t="shared" si="76"/>
        <v>19</v>
      </c>
      <c r="FY14" s="98">
        <v>196.03</v>
      </c>
      <c r="FZ14" s="96">
        <f t="shared" si="77"/>
        <v>18</v>
      </c>
      <c r="GA14" s="95">
        <v>128</v>
      </c>
      <c r="GB14" s="96">
        <f t="shared" si="78"/>
        <v>2</v>
      </c>
      <c r="GC14" s="95">
        <v>126</v>
      </c>
      <c r="GD14" s="96">
        <f t="shared" si="79"/>
        <v>3</v>
      </c>
      <c r="GE14" s="98">
        <v>52.63</v>
      </c>
      <c r="GF14" s="96">
        <f t="shared" si="29"/>
        <v>19</v>
      </c>
      <c r="GG14" s="98">
        <v>52.63</v>
      </c>
      <c r="GH14" s="96">
        <f t="shared" si="30"/>
        <v>19</v>
      </c>
      <c r="GI14" s="117">
        <v>40.3</v>
      </c>
      <c r="GJ14" s="96">
        <f t="shared" si="31"/>
        <v>17</v>
      </c>
      <c r="GK14" s="117">
        <v>42.1</v>
      </c>
      <c r="GL14" s="96">
        <f>RANK(GK14,$GK$5:GK$31,1)</f>
        <v>23</v>
      </c>
      <c r="GM14" s="99">
        <f t="shared" si="32"/>
        <v>14</v>
      </c>
      <c r="GN14" s="99">
        <f t="shared" si="84"/>
        <v>21</v>
      </c>
      <c r="GO14" s="101">
        <f t="shared" si="80"/>
        <v>12.19047619047619</v>
      </c>
      <c r="GP14" s="101">
        <f t="shared" si="81"/>
        <v>14.19047619047619</v>
      </c>
    </row>
    <row r="15" spans="1:198" ht="22.5" customHeight="1">
      <c r="A15" s="91" t="s">
        <v>13</v>
      </c>
      <c r="B15" s="92" t="e">
        <f t="shared" si="33"/>
        <v>#N/A</v>
      </c>
      <c r="C15" s="92" t="e">
        <f t="shared" si="34"/>
        <v>#N/A</v>
      </c>
      <c r="D15" s="148">
        <v>0</v>
      </c>
      <c r="E15" s="134">
        <f t="shared" si="35"/>
        <v>2</v>
      </c>
      <c r="F15" s="148">
        <v>0</v>
      </c>
      <c r="G15" s="134">
        <f t="shared" si="36"/>
        <v>2</v>
      </c>
      <c r="H15" s="148">
        <v>3547.1</v>
      </c>
      <c r="I15" s="149">
        <f t="shared" si="37"/>
        <v>9</v>
      </c>
      <c r="J15" s="150">
        <v>3509.6</v>
      </c>
      <c r="K15" s="151">
        <f t="shared" si="38"/>
        <v>9</v>
      </c>
      <c r="L15" s="151" t="e">
        <f>RANK(#REF!,#REF!,0)</f>
        <v>#REF!</v>
      </c>
      <c r="M15" s="134">
        <v>103.82116927779902</v>
      </c>
      <c r="N15" s="135">
        <f t="shared" si="39"/>
        <v>7</v>
      </c>
      <c r="O15" s="134">
        <v>106.84578579315422</v>
      </c>
      <c r="P15" s="136">
        <f t="shared" si="40"/>
        <v>3</v>
      </c>
      <c r="Q15" s="134">
        <v>115.9156279961649</v>
      </c>
      <c r="R15" s="151">
        <f t="shared" si="41"/>
        <v>3</v>
      </c>
      <c r="S15" s="134">
        <v>106.5343258891646</v>
      </c>
      <c r="T15" s="151">
        <f t="shared" si="42"/>
        <v>5</v>
      </c>
      <c r="U15" s="137">
        <v>88.73689010487917</v>
      </c>
      <c r="V15" s="151">
        <f t="shared" si="0"/>
        <v>18</v>
      </c>
      <c r="W15" s="137">
        <v>81.80883864337102</v>
      </c>
      <c r="X15" s="151">
        <f t="shared" si="1"/>
        <v>21</v>
      </c>
      <c r="Y15" s="134"/>
      <c r="Z15" s="151"/>
      <c r="AA15" s="134"/>
      <c r="AB15" s="153"/>
      <c r="AC15" s="152">
        <v>102.28567642771962</v>
      </c>
      <c r="AD15" s="151">
        <f t="shared" si="43"/>
        <v>13</v>
      </c>
      <c r="AE15" s="152">
        <v>102.7805627966045</v>
      </c>
      <c r="AF15" s="151">
        <f t="shared" si="44"/>
        <v>24</v>
      </c>
      <c r="AG15" s="152">
        <v>100.2</v>
      </c>
      <c r="AH15" s="151">
        <f t="shared" si="82"/>
        <v>13</v>
      </c>
      <c r="AI15" s="152">
        <v>111</v>
      </c>
      <c r="AJ15" s="151">
        <f t="shared" si="45"/>
        <v>5</v>
      </c>
      <c r="AK15" s="153">
        <v>137.1</v>
      </c>
      <c r="AL15" s="151">
        <f t="shared" si="46"/>
        <v>10</v>
      </c>
      <c r="AM15" s="153">
        <v>93</v>
      </c>
      <c r="AN15" s="151">
        <f t="shared" si="47"/>
        <v>11</v>
      </c>
      <c r="AO15" s="153">
        <v>4.44</v>
      </c>
      <c r="AP15" s="151">
        <f t="shared" si="85"/>
        <v>10</v>
      </c>
      <c r="AQ15" s="153">
        <v>2.16</v>
      </c>
      <c r="AR15" s="151">
        <f t="shared" si="3"/>
        <v>13</v>
      </c>
      <c r="AS15" s="154">
        <v>1547.3</v>
      </c>
      <c r="AT15" s="151">
        <f t="shared" si="48"/>
        <v>10</v>
      </c>
      <c r="AU15" s="154">
        <v>2790.1</v>
      </c>
      <c r="AV15" s="151">
        <f t="shared" si="49"/>
        <v>6</v>
      </c>
      <c r="AW15" s="154">
        <v>100</v>
      </c>
      <c r="AX15" s="151">
        <f t="shared" si="4"/>
        <v>2</v>
      </c>
      <c r="AY15" s="155">
        <v>72.7</v>
      </c>
      <c r="AZ15" s="151">
        <f t="shared" si="5"/>
        <v>16</v>
      </c>
      <c r="BA15" s="154">
        <v>0.7</v>
      </c>
      <c r="BB15" s="151">
        <f t="shared" si="87"/>
        <v>18</v>
      </c>
      <c r="BC15" s="155">
        <v>0.5</v>
      </c>
      <c r="BD15" s="151">
        <f t="shared" si="7"/>
        <v>18</v>
      </c>
      <c r="BE15" s="154">
        <v>55.6</v>
      </c>
      <c r="BF15" s="134">
        <f>RANK(BE15,$BE$5:$BE$31,0)</f>
        <v>1</v>
      </c>
      <c r="BG15" s="154">
        <v>22.2</v>
      </c>
      <c r="BH15" s="134">
        <f t="shared" si="50"/>
        <v>7</v>
      </c>
      <c r="BI15" s="154">
        <v>0.4</v>
      </c>
      <c r="BJ15" s="134">
        <f t="shared" si="86"/>
        <v>9</v>
      </c>
      <c r="BK15" s="154">
        <v>0.5</v>
      </c>
      <c r="BL15" s="156">
        <f>RANK(BK15,$BK$5:$BK$31,0)</f>
        <v>6</v>
      </c>
      <c r="BM15" s="157">
        <v>40.6</v>
      </c>
      <c r="BN15" s="158">
        <f t="shared" si="51"/>
        <v>25</v>
      </c>
      <c r="BO15" s="159">
        <v>46.8</v>
      </c>
      <c r="BP15" s="160">
        <f t="shared" si="52"/>
        <v>3</v>
      </c>
      <c r="BQ15" s="161">
        <v>111.5</v>
      </c>
      <c r="BR15" s="160">
        <f t="shared" si="53"/>
        <v>14</v>
      </c>
      <c r="BS15" s="148">
        <v>107.1</v>
      </c>
      <c r="BT15" s="138">
        <f t="shared" si="54"/>
        <v>5</v>
      </c>
      <c r="BU15" s="148">
        <v>49.7</v>
      </c>
      <c r="BV15" s="134" t="e">
        <f t="shared" si="55"/>
        <v>#REF!</v>
      </c>
      <c r="BW15" s="148">
        <v>528.5</v>
      </c>
      <c r="BX15" s="134" t="e">
        <f t="shared" si="56"/>
        <v>#REF!</v>
      </c>
      <c r="BY15" s="148">
        <v>135.4</v>
      </c>
      <c r="BZ15" s="134" t="e">
        <f t="shared" si="57"/>
        <v>#REF!</v>
      </c>
      <c r="CA15" s="148">
        <v>43.6</v>
      </c>
      <c r="CB15" s="134" t="e">
        <f t="shared" si="58"/>
        <v>#REF!</v>
      </c>
      <c r="CC15" s="148">
        <v>4.6</v>
      </c>
      <c r="CD15" s="134">
        <f t="shared" si="59"/>
        <v>17</v>
      </c>
      <c r="CE15" s="148"/>
      <c r="CF15" s="137" t="e">
        <f t="shared" si="60"/>
        <v>#N/A</v>
      </c>
      <c r="CG15" s="148">
        <v>292.1</v>
      </c>
      <c r="CH15" s="162">
        <f t="shared" si="61"/>
        <v>21</v>
      </c>
      <c r="CI15" s="148">
        <v>322.2</v>
      </c>
      <c r="CJ15" s="136">
        <f t="shared" si="62"/>
        <v>21</v>
      </c>
      <c r="CK15" s="163"/>
      <c r="CL15" s="164"/>
      <c r="CM15" s="163">
        <v>95.6</v>
      </c>
      <c r="CN15" s="164">
        <f t="shared" si="63"/>
        <v>16</v>
      </c>
      <c r="CO15" s="163"/>
      <c r="CP15" s="134" t="e">
        <f t="shared" si="64"/>
        <v>#N/A</v>
      </c>
      <c r="CQ15" s="148">
        <v>4.5</v>
      </c>
      <c r="CR15" s="134">
        <f t="shared" si="65"/>
        <v>1</v>
      </c>
      <c r="CS15" s="148"/>
      <c r="CT15" s="134" t="e">
        <f t="shared" si="66"/>
        <v>#N/A</v>
      </c>
      <c r="CU15" s="152">
        <v>95</v>
      </c>
      <c r="CV15" s="151">
        <f t="shared" si="8"/>
        <v>8</v>
      </c>
      <c r="CW15" s="165">
        <v>71.2</v>
      </c>
      <c r="CX15" s="151">
        <f t="shared" si="67"/>
        <v>5</v>
      </c>
      <c r="CY15" s="152" t="s">
        <v>164</v>
      </c>
      <c r="CZ15" s="151">
        <v>1</v>
      </c>
      <c r="DA15" s="152" t="s">
        <v>164</v>
      </c>
      <c r="DB15" s="151">
        <v>1</v>
      </c>
      <c r="DC15" s="134" t="s">
        <v>72</v>
      </c>
      <c r="DD15" s="134"/>
      <c r="DE15" s="148">
        <v>87.4</v>
      </c>
      <c r="DF15" s="134">
        <f t="shared" si="68"/>
        <v>3</v>
      </c>
      <c r="DG15" s="161">
        <v>58</v>
      </c>
      <c r="DH15" s="134">
        <f t="shared" si="69"/>
        <v>12</v>
      </c>
      <c r="DI15" s="161">
        <v>115</v>
      </c>
      <c r="DJ15" s="134">
        <f t="shared" si="70"/>
        <v>12</v>
      </c>
      <c r="DK15" s="149">
        <v>91.2</v>
      </c>
      <c r="DL15" s="151">
        <f t="shared" si="9"/>
        <v>23</v>
      </c>
      <c r="DM15" s="149">
        <v>110.3</v>
      </c>
      <c r="DN15" s="134">
        <f t="shared" si="10"/>
        <v>9</v>
      </c>
      <c r="DO15" s="148">
        <v>1</v>
      </c>
      <c r="DP15" s="134">
        <f t="shared" si="71"/>
        <v>1</v>
      </c>
      <c r="DQ15" s="148"/>
      <c r="DR15" s="134" t="e">
        <f t="shared" si="72"/>
        <v>#N/A</v>
      </c>
      <c r="DS15" s="148">
        <v>1</v>
      </c>
      <c r="DT15" s="134">
        <f t="shared" si="73"/>
        <v>1</v>
      </c>
      <c r="DU15" s="166" t="s">
        <v>125</v>
      </c>
      <c r="DV15" s="172"/>
      <c r="DW15" s="166" t="s">
        <v>121</v>
      </c>
      <c r="DX15" s="164"/>
      <c r="DY15" s="168">
        <v>-18.6</v>
      </c>
      <c r="DZ15" s="169">
        <v>10</v>
      </c>
      <c r="EA15" s="168">
        <v>-237</v>
      </c>
      <c r="EB15" s="134">
        <v>2</v>
      </c>
      <c r="EC15" s="168">
        <v>93.3</v>
      </c>
      <c r="ED15" s="175">
        <v>10</v>
      </c>
      <c r="EE15" s="168">
        <v>7.782101167315175</v>
      </c>
      <c r="EF15" s="164">
        <v>2</v>
      </c>
      <c r="EG15" s="170">
        <v>129.6</v>
      </c>
      <c r="EH15" s="164">
        <f t="shared" si="88"/>
        <v>12</v>
      </c>
      <c r="EI15" s="170">
        <v>81.3</v>
      </c>
      <c r="EJ15" s="164">
        <f t="shared" si="12"/>
        <v>5</v>
      </c>
      <c r="EK15" s="134"/>
      <c r="EL15" s="134" t="e">
        <f t="shared" si="13"/>
        <v>#N/A</v>
      </c>
      <c r="EM15" s="148">
        <v>96.3</v>
      </c>
      <c r="EN15" s="134">
        <f t="shared" si="14"/>
        <v>22</v>
      </c>
      <c r="EO15" s="148"/>
      <c r="EP15" s="134" t="e">
        <f t="shared" si="15"/>
        <v>#N/A</v>
      </c>
      <c r="EQ15" s="134">
        <v>19</v>
      </c>
      <c r="ER15" s="134">
        <f t="shared" si="16"/>
        <v>27</v>
      </c>
      <c r="ES15" s="134"/>
      <c r="ET15" s="134" t="e">
        <f t="shared" si="17"/>
        <v>#N/A</v>
      </c>
      <c r="EU15" s="148">
        <v>80.8</v>
      </c>
      <c r="EV15" s="134">
        <f t="shared" si="18"/>
        <v>2</v>
      </c>
      <c r="EW15" s="134"/>
      <c r="EX15" s="134" t="e">
        <f t="shared" si="19"/>
        <v>#N/A</v>
      </c>
      <c r="EY15" s="134"/>
      <c r="EZ15" s="134" t="e">
        <f t="shared" si="20"/>
        <v>#N/A</v>
      </c>
      <c r="FA15" s="134"/>
      <c r="FB15" s="134" t="e">
        <f t="shared" si="21"/>
        <v>#N/A</v>
      </c>
      <c r="FC15" s="171"/>
      <c r="FD15" s="134" t="e">
        <f t="shared" si="22"/>
        <v>#N/A</v>
      </c>
      <c r="FE15" s="171"/>
      <c r="FF15" s="134" t="e">
        <f t="shared" si="23"/>
        <v>#N/A</v>
      </c>
      <c r="FG15" s="148">
        <v>60.3</v>
      </c>
      <c r="FH15" s="134">
        <f t="shared" si="24"/>
        <v>24</v>
      </c>
      <c r="FI15" s="148"/>
      <c r="FJ15" s="134" t="e">
        <f t="shared" si="25"/>
        <v>#N/A</v>
      </c>
      <c r="FK15" s="171">
        <v>370.02</v>
      </c>
      <c r="FL15" s="134">
        <f t="shared" si="26"/>
        <v>2</v>
      </c>
      <c r="FM15" s="134"/>
      <c r="FN15" s="134" t="e">
        <f t="shared" si="27"/>
        <v>#N/A</v>
      </c>
      <c r="FO15" s="95">
        <v>359.1</v>
      </c>
      <c r="FP15" s="94">
        <f t="shared" si="74"/>
        <v>12</v>
      </c>
      <c r="FQ15" s="95">
        <v>293.7</v>
      </c>
      <c r="FR15" s="117">
        <f t="shared" si="75"/>
        <v>2</v>
      </c>
      <c r="FS15" s="78">
        <v>91.2</v>
      </c>
      <c r="FT15" s="96">
        <f t="shared" si="83"/>
        <v>18</v>
      </c>
      <c r="FU15" s="78">
        <v>118.1</v>
      </c>
      <c r="FV15" s="96">
        <f t="shared" si="28"/>
        <v>22</v>
      </c>
      <c r="FW15" s="98">
        <v>303</v>
      </c>
      <c r="FX15" s="96">
        <f t="shared" si="76"/>
        <v>3</v>
      </c>
      <c r="FY15" s="98">
        <v>558</v>
      </c>
      <c r="FZ15" s="96">
        <f t="shared" si="77"/>
        <v>3</v>
      </c>
      <c r="GA15" s="95">
        <v>103</v>
      </c>
      <c r="GB15" s="96">
        <f t="shared" si="78"/>
        <v>7</v>
      </c>
      <c r="GC15" s="95">
        <v>108</v>
      </c>
      <c r="GD15" s="96">
        <f t="shared" si="79"/>
        <v>6</v>
      </c>
      <c r="GE15" s="98">
        <v>68.85</v>
      </c>
      <c r="GF15" s="96">
        <f t="shared" si="29"/>
        <v>6</v>
      </c>
      <c r="GG15" s="98">
        <v>65.57</v>
      </c>
      <c r="GH15" s="96">
        <f t="shared" si="30"/>
        <v>7</v>
      </c>
      <c r="GI15" s="117">
        <v>30.2</v>
      </c>
      <c r="GJ15" s="96">
        <f t="shared" si="31"/>
        <v>5</v>
      </c>
      <c r="GK15" s="97">
        <v>36.5</v>
      </c>
      <c r="GL15" s="96">
        <f>RANK(GK15,$GK$5:GK$31,1)</f>
        <v>17</v>
      </c>
      <c r="GM15" s="99">
        <f t="shared" si="32"/>
        <v>13</v>
      </c>
      <c r="GN15" s="99">
        <f t="shared" si="84"/>
        <v>5</v>
      </c>
      <c r="GO15" s="101">
        <f t="shared" si="80"/>
        <v>11.909090909090908</v>
      </c>
      <c r="GP15" s="101">
        <f t="shared" si="81"/>
        <v>9.954545454545455</v>
      </c>
    </row>
    <row r="16" spans="1:198" ht="22.5" customHeight="1">
      <c r="A16" s="91" t="s">
        <v>14</v>
      </c>
      <c r="B16" s="92" t="e">
        <f t="shared" si="33"/>
        <v>#N/A</v>
      </c>
      <c r="C16" s="92" t="e">
        <f t="shared" si="34"/>
        <v>#N/A</v>
      </c>
      <c r="D16" s="148">
        <v>0</v>
      </c>
      <c r="E16" s="134">
        <f t="shared" si="35"/>
        <v>2</v>
      </c>
      <c r="F16" s="148">
        <v>0</v>
      </c>
      <c r="G16" s="134">
        <f t="shared" si="36"/>
        <v>2</v>
      </c>
      <c r="H16" s="148">
        <v>29.5</v>
      </c>
      <c r="I16" s="149">
        <f t="shared" si="37"/>
        <v>27</v>
      </c>
      <c r="J16" s="150">
        <v>24.5</v>
      </c>
      <c r="K16" s="151">
        <f t="shared" si="38"/>
        <v>26</v>
      </c>
      <c r="L16" s="151" t="e">
        <f>RANK(#REF!,#REF!,0)</f>
        <v>#REF!</v>
      </c>
      <c r="M16" s="134">
        <v>107.72659732540862</v>
      </c>
      <c r="N16" s="135">
        <f t="shared" si="39"/>
        <v>2</v>
      </c>
      <c r="O16" s="134">
        <v>54.068965517241374</v>
      </c>
      <c r="P16" s="136">
        <f t="shared" si="40"/>
        <v>27</v>
      </c>
      <c r="Q16" s="134">
        <v>104.76190476190477</v>
      </c>
      <c r="R16" s="151">
        <f t="shared" si="41"/>
        <v>9</v>
      </c>
      <c r="S16" s="134">
        <v>73.48484848484848</v>
      </c>
      <c r="T16" s="151">
        <f t="shared" si="42"/>
        <v>23</v>
      </c>
      <c r="U16" s="137">
        <v>78.33096254148886</v>
      </c>
      <c r="V16" s="151">
        <f t="shared" si="0"/>
        <v>24</v>
      </c>
      <c r="W16" s="137">
        <v>66.82808716707022</v>
      </c>
      <c r="X16" s="151">
        <f t="shared" si="1"/>
        <v>26</v>
      </c>
      <c r="Y16" s="134"/>
      <c r="Z16" s="151"/>
      <c r="AA16" s="134">
        <v>1.6397743670470941</v>
      </c>
      <c r="AB16" s="151">
        <f>RANK(AA16,$AA$5:$AA$31,0)</f>
        <v>13</v>
      </c>
      <c r="AC16" s="152">
        <v>105.75662208234986</v>
      </c>
      <c r="AD16" s="151">
        <f t="shared" si="43"/>
        <v>1</v>
      </c>
      <c r="AE16" s="152">
        <v>103.65172429712386</v>
      </c>
      <c r="AF16" s="151">
        <f t="shared" si="44"/>
        <v>15</v>
      </c>
      <c r="AG16" s="152">
        <v>99</v>
      </c>
      <c r="AH16" s="151">
        <f t="shared" si="82"/>
        <v>17</v>
      </c>
      <c r="AI16" s="152">
        <v>102.9</v>
      </c>
      <c r="AJ16" s="151">
        <f t="shared" si="45"/>
        <v>20</v>
      </c>
      <c r="AK16" s="153">
        <v>27.5</v>
      </c>
      <c r="AL16" s="151">
        <f t="shared" si="46"/>
        <v>21</v>
      </c>
      <c r="AM16" s="153" t="s">
        <v>72</v>
      </c>
      <c r="AN16" s="151"/>
      <c r="AO16" s="153">
        <v>2.21</v>
      </c>
      <c r="AP16" s="151">
        <f t="shared" si="85"/>
        <v>15</v>
      </c>
      <c r="AQ16" s="153" t="s">
        <v>72</v>
      </c>
      <c r="AR16" s="151"/>
      <c r="AS16" s="154">
        <v>771.9</v>
      </c>
      <c r="AT16" s="151">
        <f t="shared" si="48"/>
        <v>21</v>
      </c>
      <c r="AU16" s="154">
        <v>2744.6</v>
      </c>
      <c r="AV16" s="151">
        <f t="shared" si="49"/>
        <v>7</v>
      </c>
      <c r="AW16" s="154">
        <v>100</v>
      </c>
      <c r="AX16" s="151">
        <f t="shared" si="4"/>
        <v>2</v>
      </c>
      <c r="AY16" s="155">
        <v>73.2</v>
      </c>
      <c r="AZ16" s="151">
        <f t="shared" si="5"/>
        <v>14</v>
      </c>
      <c r="BA16" s="154">
        <v>0.4</v>
      </c>
      <c r="BB16" s="151">
        <f t="shared" si="87"/>
        <v>19</v>
      </c>
      <c r="BC16" s="155">
        <v>0.4</v>
      </c>
      <c r="BD16" s="151">
        <f t="shared" si="7"/>
        <v>19</v>
      </c>
      <c r="BE16" s="154" t="s">
        <v>73</v>
      </c>
      <c r="BF16" s="134" t="s">
        <v>72</v>
      </c>
      <c r="BG16" s="154" t="s">
        <v>73</v>
      </c>
      <c r="BH16" s="134" t="s">
        <v>72</v>
      </c>
      <c r="BI16" s="154" t="s">
        <v>73</v>
      </c>
      <c r="BJ16" s="134" t="s">
        <v>72</v>
      </c>
      <c r="BK16" s="154" t="s">
        <v>73</v>
      </c>
      <c r="BL16" s="156" t="s">
        <v>72</v>
      </c>
      <c r="BM16" s="157">
        <v>47.6</v>
      </c>
      <c r="BN16" s="158">
        <v>1</v>
      </c>
      <c r="BO16" s="159">
        <v>43.5</v>
      </c>
      <c r="BP16" s="160">
        <f t="shared" si="52"/>
        <v>12</v>
      </c>
      <c r="BQ16" s="161">
        <v>107.9</v>
      </c>
      <c r="BR16" s="160">
        <f t="shared" si="53"/>
        <v>18</v>
      </c>
      <c r="BS16" s="148">
        <v>98.7</v>
      </c>
      <c r="BT16" s="138">
        <f t="shared" si="54"/>
        <v>18</v>
      </c>
      <c r="BU16" s="148">
        <v>274.9</v>
      </c>
      <c r="BV16" s="134" t="e">
        <f t="shared" si="55"/>
        <v>#REF!</v>
      </c>
      <c r="BW16" s="148">
        <v>51.4</v>
      </c>
      <c r="BX16" s="134" t="e">
        <f t="shared" si="56"/>
        <v>#REF!</v>
      </c>
      <c r="BY16" s="148">
        <v>42.2</v>
      </c>
      <c r="BZ16" s="134" t="e">
        <f t="shared" si="57"/>
        <v>#REF!</v>
      </c>
      <c r="CA16" s="148">
        <v>36.4</v>
      </c>
      <c r="CB16" s="134" t="e">
        <f t="shared" si="58"/>
        <v>#REF!</v>
      </c>
      <c r="CC16" s="148">
        <v>1.8</v>
      </c>
      <c r="CD16" s="134">
        <f t="shared" si="59"/>
        <v>12</v>
      </c>
      <c r="CE16" s="148"/>
      <c r="CF16" s="137" t="e">
        <f t="shared" si="60"/>
        <v>#N/A</v>
      </c>
      <c r="CG16" s="148">
        <v>254.3</v>
      </c>
      <c r="CH16" s="162">
        <f t="shared" si="61"/>
        <v>25</v>
      </c>
      <c r="CI16" s="148">
        <v>250.2</v>
      </c>
      <c r="CJ16" s="136">
        <f t="shared" si="62"/>
        <v>27</v>
      </c>
      <c r="CK16" s="163"/>
      <c r="CL16" s="164"/>
      <c r="CM16" s="163">
        <v>98.7</v>
      </c>
      <c r="CN16" s="164">
        <f t="shared" si="63"/>
        <v>5</v>
      </c>
      <c r="CO16" s="163"/>
      <c r="CP16" s="134" t="e">
        <f t="shared" si="64"/>
        <v>#N/A</v>
      </c>
      <c r="CQ16" s="148">
        <v>15.8</v>
      </c>
      <c r="CR16" s="134">
        <f t="shared" si="65"/>
        <v>6</v>
      </c>
      <c r="CS16" s="148"/>
      <c r="CT16" s="134" t="e">
        <f t="shared" si="66"/>
        <v>#N/A</v>
      </c>
      <c r="CU16" s="152">
        <v>257.4</v>
      </c>
      <c r="CV16" s="151">
        <f t="shared" si="8"/>
        <v>24</v>
      </c>
      <c r="CW16" s="165">
        <v>107.1</v>
      </c>
      <c r="CX16" s="151">
        <f t="shared" si="67"/>
        <v>16</v>
      </c>
      <c r="CY16" s="152">
        <v>67</v>
      </c>
      <c r="CZ16" s="151">
        <v>6</v>
      </c>
      <c r="DA16" s="165">
        <v>90.5</v>
      </c>
      <c r="DB16" s="151">
        <v>9</v>
      </c>
      <c r="DC16" s="134" t="s">
        <v>72</v>
      </c>
      <c r="DD16" s="134"/>
      <c r="DE16" s="148">
        <v>160</v>
      </c>
      <c r="DF16" s="134">
        <f t="shared" si="68"/>
        <v>14</v>
      </c>
      <c r="DG16" s="161">
        <v>35</v>
      </c>
      <c r="DH16" s="134">
        <f t="shared" si="69"/>
        <v>21</v>
      </c>
      <c r="DI16" s="161">
        <v>55</v>
      </c>
      <c r="DJ16" s="134">
        <f t="shared" si="70"/>
        <v>23</v>
      </c>
      <c r="DK16" s="149">
        <v>98.9</v>
      </c>
      <c r="DL16" s="151">
        <f t="shared" si="9"/>
        <v>17</v>
      </c>
      <c r="DM16" s="149">
        <v>121.3</v>
      </c>
      <c r="DN16" s="134">
        <f t="shared" si="10"/>
        <v>2</v>
      </c>
      <c r="DO16" s="148">
        <v>1</v>
      </c>
      <c r="DP16" s="134">
        <f t="shared" si="71"/>
        <v>1</v>
      </c>
      <c r="DQ16" s="148"/>
      <c r="DR16" s="134" t="e">
        <f t="shared" si="72"/>
        <v>#N/A</v>
      </c>
      <c r="DS16" s="148">
        <v>1</v>
      </c>
      <c r="DT16" s="134">
        <f t="shared" si="73"/>
        <v>1</v>
      </c>
      <c r="DU16" s="166" t="s">
        <v>126</v>
      </c>
      <c r="DV16" s="172"/>
      <c r="DW16" s="166" t="s">
        <v>141</v>
      </c>
      <c r="DX16" s="164"/>
      <c r="DY16" s="168">
        <v>-54.7</v>
      </c>
      <c r="DZ16" s="169">
        <v>5</v>
      </c>
      <c r="EA16" s="168">
        <v>20.100000000000023</v>
      </c>
      <c r="EB16" s="134">
        <v>5</v>
      </c>
      <c r="EC16" s="168">
        <v>88.4</v>
      </c>
      <c r="ED16" s="175">
        <v>8</v>
      </c>
      <c r="EE16" s="168">
        <v>105.87032710280376</v>
      </c>
      <c r="EF16" s="164">
        <v>6</v>
      </c>
      <c r="EG16" s="170">
        <v>65.3</v>
      </c>
      <c r="EH16" s="164">
        <f t="shared" si="88"/>
        <v>22</v>
      </c>
      <c r="EI16" s="170">
        <v>165.7</v>
      </c>
      <c r="EJ16" s="164">
        <f t="shared" si="12"/>
        <v>2</v>
      </c>
      <c r="EK16" s="134"/>
      <c r="EL16" s="134" t="e">
        <f t="shared" si="13"/>
        <v>#N/A</v>
      </c>
      <c r="EM16" s="148">
        <v>111.2</v>
      </c>
      <c r="EN16" s="134">
        <f t="shared" si="14"/>
        <v>2</v>
      </c>
      <c r="EO16" s="148"/>
      <c r="EP16" s="134" t="e">
        <f t="shared" si="15"/>
        <v>#N/A</v>
      </c>
      <c r="EQ16" s="134">
        <v>34</v>
      </c>
      <c r="ER16" s="134">
        <f t="shared" si="16"/>
        <v>4</v>
      </c>
      <c r="ES16" s="134"/>
      <c r="ET16" s="134" t="e">
        <f t="shared" si="17"/>
        <v>#N/A</v>
      </c>
      <c r="EU16" s="148">
        <v>44</v>
      </c>
      <c r="EV16" s="134">
        <f t="shared" si="18"/>
        <v>26</v>
      </c>
      <c r="EW16" s="134"/>
      <c r="EX16" s="134" t="e">
        <f t="shared" si="19"/>
        <v>#N/A</v>
      </c>
      <c r="EY16" s="134"/>
      <c r="EZ16" s="134" t="e">
        <f t="shared" si="20"/>
        <v>#N/A</v>
      </c>
      <c r="FA16" s="134"/>
      <c r="FB16" s="134" t="e">
        <f t="shared" si="21"/>
        <v>#N/A</v>
      </c>
      <c r="FC16" s="171"/>
      <c r="FD16" s="134" t="e">
        <f t="shared" si="22"/>
        <v>#N/A</v>
      </c>
      <c r="FE16" s="171"/>
      <c r="FF16" s="134" t="e">
        <f t="shared" si="23"/>
        <v>#N/A</v>
      </c>
      <c r="FG16" s="148">
        <v>73</v>
      </c>
      <c r="FH16" s="134">
        <f t="shared" si="24"/>
        <v>14</v>
      </c>
      <c r="FI16" s="148"/>
      <c r="FJ16" s="134" t="e">
        <f t="shared" si="25"/>
        <v>#N/A</v>
      </c>
      <c r="FK16" s="171">
        <v>284.75</v>
      </c>
      <c r="FL16" s="134">
        <f t="shared" si="26"/>
        <v>22</v>
      </c>
      <c r="FM16" s="134"/>
      <c r="FN16" s="134" t="e">
        <f t="shared" si="27"/>
        <v>#N/A</v>
      </c>
      <c r="FO16" s="95">
        <v>67.7</v>
      </c>
      <c r="FP16" s="94">
        <f t="shared" si="74"/>
        <v>27</v>
      </c>
      <c r="FQ16" s="95">
        <v>113.5</v>
      </c>
      <c r="FR16" s="117">
        <f t="shared" si="75"/>
        <v>15</v>
      </c>
      <c r="FS16" s="78">
        <v>139.2</v>
      </c>
      <c r="FT16" s="96">
        <f t="shared" si="83"/>
        <v>27</v>
      </c>
      <c r="FU16" s="78">
        <v>132.7</v>
      </c>
      <c r="FV16" s="96">
        <f t="shared" si="28"/>
        <v>23</v>
      </c>
      <c r="FW16" s="98">
        <v>139.92</v>
      </c>
      <c r="FX16" s="96">
        <f t="shared" si="76"/>
        <v>17</v>
      </c>
      <c r="FY16" s="98">
        <v>229.3</v>
      </c>
      <c r="FZ16" s="96">
        <f t="shared" si="77"/>
        <v>10</v>
      </c>
      <c r="GA16" s="95">
        <v>73</v>
      </c>
      <c r="GB16" s="96">
        <f t="shared" si="78"/>
        <v>21</v>
      </c>
      <c r="GC16" s="95">
        <v>73</v>
      </c>
      <c r="GD16" s="96">
        <f t="shared" si="79"/>
        <v>23</v>
      </c>
      <c r="GE16" s="98">
        <v>73.58</v>
      </c>
      <c r="GF16" s="96">
        <f t="shared" si="29"/>
        <v>2</v>
      </c>
      <c r="GG16" s="98">
        <v>73.58</v>
      </c>
      <c r="GH16" s="96">
        <f t="shared" si="30"/>
        <v>2</v>
      </c>
      <c r="GI16" s="117">
        <v>44.4</v>
      </c>
      <c r="GJ16" s="96">
        <f t="shared" si="31"/>
        <v>21</v>
      </c>
      <c r="GK16" s="117">
        <v>33.4</v>
      </c>
      <c r="GL16" s="96">
        <f>RANK(GK16,$GK$5:GK$31,1)</f>
        <v>10</v>
      </c>
      <c r="GM16" s="99">
        <v>26</v>
      </c>
      <c r="GN16" s="99">
        <f t="shared" si="84"/>
        <v>25</v>
      </c>
      <c r="GO16" s="101">
        <f t="shared" si="80"/>
        <v>15.363636363636363</v>
      </c>
      <c r="GP16" s="101">
        <f t="shared" si="81"/>
        <v>15.619047619047619</v>
      </c>
    </row>
    <row r="17" spans="1:198" ht="22.5" customHeight="1">
      <c r="A17" s="91" t="s">
        <v>15</v>
      </c>
      <c r="B17" s="92" t="e">
        <f t="shared" si="33"/>
        <v>#N/A</v>
      </c>
      <c r="C17" s="92" t="e">
        <f t="shared" si="34"/>
        <v>#N/A</v>
      </c>
      <c r="D17" s="148">
        <v>0</v>
      </c>
      <c r="E17" s="134">
        <f t="shared" si="35"/>
        <v>2</v>
      </c>
      <c r="F17" s="148">
        <v>0</v>
      </c>
      <c r="G17" s="134">
        <f t="shared" si="36"/>
        <v>2</v>
      </c>
      <c r="H17" s="148">
        <v>485.1</v>
      </c>
      <c r="I17" s="149">
        <f t="shared" si="37"/>
        <v>21</v>
      </c>
      <c r="J17" s="150">
        <v>473.4</v>
      </c>
      <c r="K17" s="151">
        <f t="shared" si="38"/>
        <v>20</v>
      </c>
      <c r="L17" s="151" t="e">
        <f>RANK(#REF!,#REF!,0)</f>
        <v>#REF!</v>
      </c>
      <c r="M17" s="134">
        <v>87.36383442265794</v>
      </c>
      <c r="N17" s="135">
        <f t="shared" si="39"/>
        <v>25</v>
      </c>
      <c r="O17" s="134">
        <v>121.44638403990025</v>
      </c>
      <c r="P17" s="136">
        <f t="shared" si="40"/>
        <v>1</v>
      </c>
      <c r="Q17" s="134">
        <v>102.73972602739727</v>
      </c>
      <c r="R17" s="151">
        <f t="shared" si="41"/>
        <v>13</v>
      </c>
      <c r="S17" s="134">
        <v>96.66666666666667</v>
      </c>
      <c r="T17" s="151">
        <f t="shared" si="42"/>
        <v>12</v>
      </c>
      <c r="U17" s="137">
        <v>104.11499436302142</v>
      </c>
      <c r="V17" s="151">
        <f t="shared" si="0"/>
        <v>7</v>
      </c>
      <c r="W17" s="137">
        <v>90.4168922577152</v>
      </c>
      <c r="X17" s="151">
        <f t="shared" si="1"/>
        <v>15</v>
      </c>
      <c r="Y17" s="134">
        <v>94.29978888106967</v>
      </c>
      <c r="Z17" s="151">
        <f t="shared" si="2"/>
        <v>9</v>
      </c>
      <c r="AA17" s="134"/>
      <c r="AB17" s="151"/>
      <c r="AC17" s="152">
        <v>103.7111083343746</v>
      </c>
      <c r="AD17" s="151">
        <f t="shared" si="43"/>
        <v>6</v>
      </c>
      <c r="AE17" s="152">
        <v>106.51592186245651</v>
      </c>
      <c r="AF17" s="151">
        <f t="shared" si="44"/>
        <v>2</v>
      </c>
      <c r="AG17" s="149" t="s">
        <v>168</v>
      </c>
      <c r="AH17" s="151"/>
      <c r="AI17" s="152" t="s">
        <v>168</v>
      </c>
      <c r="AJ17" s="151"/>
      <c r="AK17" s="153" t="s">
        <v>72</v>
      </c>
      <c r="AL17" s="151"/>
      <c r="AM17" s="153" t="s">
        <v>72</v>
      </c>
      <c r="AN17" s="151"/>
      <c r="AO17" s="153" t="s">
        <v>72</v>
      </c>
      <c r="AP17" s="151"/>
      <c r="AQ17" s="153" t="s">
        <v>72</v>
      </c>
      <c r="AR17" s="151"/>
      <c r="AS17" s="154">
        <v>901.7</v>
      </c>
      <c r="AT17" s="151">
        <f t="shared" si="48"/>
        <v>17</v>
      </c>
      <c r="AU17" s="154">
        <v>1324.1</v>
      </c>
      <c r="AV17" s="151">
        <f t="shared" si="49"/>
        <v>17</v>
      </c>
      <c r="AW17" s="154" t="s">
        <v>173</v>
      </c>
      <c r="AX17" s="151"/>
      <c r="AY17" s="155" t="s">
        <v>174</v>
      </c>
      <c r="AZ17" s="151"/>
      <c r="BA17" s="154" t="s">
        <v>173</v>
      </c>
      <c r="BB17" s="151"/>
      <c r="BC17" s="170" t="s">
        <v>173</v>
      </c>
      <c r="BD17" s="151"/>
      <c r="BE17" s="154" t="s">
        <v>73</v>
      </c>
      <c r="BF17" s="134" t="s">
        <v>72</v>
      </c>
      <c r="BG17" s="154" t="s">
        <v>73</v>
      </c>
      <c r="BH17" s="134" t="s">
        <v>72</v>
      </c>
      <c r="BI17" s="154" t="s">
        <v>73</v>
      </c>
      <c r="BJ17" s="134" t="s">
        <v>72</v>
      </c>
      <c r="BK17" s="154" t="s">
        <v>73</v>
      </c>
      <c r="BL17" s="156" t="s">
        <v>72</v>
      </c>
      <c r="BM17" s="157">
        <v>46</v>
      </c>
      <c r="BN17" s="158">
        <f t="shared" si="51"/>
        <v>6</v>
      </c>
      <c r="BO17" s="159">
        <v>44.1</v>
      </c>
      <c r="BP17" s="160">
        <f t="shared" si="52"/>
        <v>11</v>
      </c>
      <c r="BQ17" s="161">
        <v>107.9</v>
      </c>
      <c r="BR17" s="160">
        <f t="shared" si="53"/>
        <v>18</v>
      </c>
      <c r="BS17" s="148">
        <v>98</v>
      </c>
      <c r="BT17" s="138">
        <f t="shared" si="54"/>
        <v>22</v>
      </c>
      <c r="BU17" s="148">
        <v>106.8</v>
      </c>
      <c r="BV17" s="134" t="e">
        <f t="shared" si="55"/>
        <v>#REF!</v>
      </c>
      <c r="BW17" s="148">
        <v>2451.1</v>
      </c>
      <c r="BX17" s="134" t="e">
        <f t="shared" si="56"/>
        <v>#REF!</v>
      </c>
      <c r="BY17" s="148">
        <v>207.2</v>
      </c>
      <c r="BZ17" s="134" t="e">
        <f t="shared" si="57"/>
        <v>#REF!</v>
      </c>
      <c r="CA17" s="148">
        <v>64.1</v>
      </c>
      <c r="CB17" s="134" t="e">
        <f t="shared" si="58"/>
        <v>#REF!</v>
      </c>
      <c r="CC17" s="148">
        <v>0.3</v>
      </c>
      <c r="CD17" s="134">
        <f t="shared" si="59"/>
        <v>4</v>
      </c>
      <c r="CE17" s="148"/>
      <c r="CF17" s="137" t="e">
        <f t="shared" si="60"/>
        <v>#N/A</v>
      </c>
      <c r="CG17" s="148">
        <v>341.4</v>
      </c>
      <c r="CH17" s="162">
        <f t="shared" si="61"/>
        <v>14</v>
      </c>
      <c r="CI17" s="148">
        <v>354.5</v>
      </c>
      <c r="CJ17" s="136">
        <f t="shared" si="62"/>
        <v>16</v>
      </c>
      <c r="CK17" s="163"/>
      <c r="CL17" s="164"/>
      <c r="CM17" s="163">
        <v>97</v>
      </c>
      <c r="CN17" s="164">
        <f t="shared" si="63"/>
        <v>12</v>
      </c>
      <c r="CO17" s="163"/>
      <c r="CP17" s="134" t="e">
        <f t="shared" si="64"/>
        <v>#N/A</v>
      </c>
      <c r="CQ17" s="148">
        <v>21.2</v>
      </c>
      <c r="CR17" s="134">
        <f t="shared" si="65"/>
        <v>17</v>
      </c>
      <c r="CS17" s="148"/>
      <c r="CT17" s="134" t="e">
        <f t="shared" si="66"/>
        <v>#N/A</v>
      </c>
      <c r="CU17" s="152">
        <v>124.3</v>
      </c>
      <c r="CV17" s="151">
        <f t="shared" si="8"/>
        <v>14</v>
      </c>
      <c r="CW17" s="165">
        <v>52.7</v>
      </c>
      <c r="CX17" s="151">
        <f t="shared" si="67"/>
        <v>3</v>
      </c>
      <c r="CY17" s="152" t="s">
        <v>164</v>
      </c>
      <c r="CZ17" s="151">
        <v>1</v>
      </c>
      <c r="DA17" s="152" t="s">
        <v>164</v>
      </c>
      <c r="DB17" s="151">
        <v>1</v>
      </c>
      <c r="DC17" s="134" t="s">
        <v>72</v>
      </c>
      <c r="DD17" s="134"/>
      <c r="DE17" s="148">
        <v>179.2</v>
      </c>
      <c r="DF17" s="134">
        <f t="shared" si="68"/>
        <v>18</v>
      </c>
      <c r="DG17" s="161">
        <v>35</v>
      </c>
      <c r="DH17" s="134">
        <f t="shared" si="69"/>
        <v>21</v>
      </c>
      <c r="DI17" s="161">
        <v>65</v>
      </c>
      <c r="DJ17" s="134">
        <f t="shared" si="70"/>
        <v>20</v>
      </c>
      <c r="DK17" s="152">
        <v>98.9</v>
      </c>
      <c r="DL17" s="151">
        <f t="shared" si="9"/>
        <v>17</v>
      </c>
      <c r="DM17" s="152">
        <v>98.3</v>
      </c>
      <c r="DN17" s="134">
        <f t="shared" si="10"/>
        <v>16</v>
      </c>
      <c r="DO17" s="148">
        <v>1</v>
      </c>
      <c r="DP17" s="134">
        <f t="shared" si="71"/>
        <v>1</v>
      </c>
      <c r="DQ17" s="148"/>
      <c r="DR17" s="134" t="e">
        <f t="shared" si="72"/>
        <v>#N/A</v>
      </c>
      <c r="DS17" s="148">
        <v>1</v>
      </c>
      <c r="DT17" s="134">
        <f t="shared" si="73"/>
        <v>1</v>
      </c>
      <c r="DU17" s="166" t="s">
        <v>127</v>
      </c>
      <c r="DV17" s="172"/>
      <c r="DW17" s="166" t="s">
        <v>119</v>
      </c>
      <c r="DX17" s="164"/>
      <c r="DY17" s="168">
        <v>0</v>
      </c>
      <c r="DZ17" s="169">
        <v>1</v>
      </c>
      <c r="EA17" s="168">
        <v>115.4</v>
      </c>
      <c r="EB17" s="134">
        <v>15</v>
      </c>
      <c r="EC17" s="173">
        <v>0</v>
      </c>
      <c r="ED17" s="175">
        <v>1</v>
      </c>
      <c r="EE17" s="168" t="s">
        <v>167</v>
      </c>
      <c r="EF17" s="164">
        <v>15</v>
      </c>
      <c r="EG17" s="170">
        <v>69.7</v>
      </c>
      <c r="EH17" s="164">
        <f t="shared" si="88"/>
        <v>21</v>
      </c>
      <c r="EI17" s="170">
        <v>0</v>
      </c>
      <c r="EJ17" s="164">
        <f t="shared" si="12"/>
        <v>23</v>
      </c>
      <c r="EK17" s="134"/>
      <c r="EL17" s="134" t="e">
        <f t="shared" si="13"/>
        <v>#N/A</v>
      </c>
      <c r="EM17" s="148">
        <v>101.1</v>
      </c>
      <c r="EN17" s="134">
        <f t="shared" si="14"/>
        <v>16</v>
      </c>
      <c r="EO17" s="148"/>
      <c r="EP17" s="134" t="e">
        <f t="shared" si="15"/>
        <v>#N/A</v>
      </c>
      <c r="EQ17" s="134">
        <v>30</v>
      </c>
      <c r="ER17" s="134">
        <f t="shared" si="16"/>
        <v>10</v>
      </c>
      <c r="ES17" s="134"/>
      <c r="ET17" s="134" t="e">
        <f t="shared" si="17"/>
        <v>#N/A</v>
      </c>
      <c r="EU17" s="148">
        <v>68.8</v>
      </c>
      <c r="EV17" s="134">
        <f t="shared" si="18"/>
        <v>12</v>
      </c>
      <c r="EW17" s="134"/>
      <c r="EX17" s="134" t="e">
        <f t="shared" si="19"/>
        <v>#N/A</v>
      </c>
      <c r="EY17" s="134"/>
      <c r="EZ17" s="134" t="e">
        <f t="shared" si="20"/>
        <v>#N/A</v>
      </c>
      <c r="FA17" s="134"/>
      <c r="FB17" s="134" t="e">
        <f t="shared" si="21"/>
        <v>#N/A</v>
      </c>
      <c r="FC17" s="171"/>
      <c r="FD17" s="134" t="e">
        <f t="shared" si="22"/>
        <v>#N/A</v>
      </c>
      <c r="FE17" s="171"/>
      <c r="FF17" s="134" t="e">
        <f t="shared" si="23"/>
        <v>#N/A</v>
      </c>
      <c r="FG17" s="148">
        <v>74.2</v>
      </c>
      <c r="FH17" s="134">
        <f t="shared" si="24"/>
        <v>12</v>
      </c>
      <c r="FI17" s="148"/>
      <c r="FJ17" s="134" t="e">
        <f t="shared" si="25"/>
        <v>#N/A</v>
      </c>
      <c r="FK17" s="171">
        <v>276.13</v>
      </c>
      <c r="FL17" s="134">
        <f t="shared" si="26"/>
        <v>23</v>
      </c>
      <c r="FM17" s="134"/>
      <c r="FN17" s="134" t="e">
        <f t="shared" si="27"/>
        <v>#N/A</v>
      </c>
      <c r="FO17" s="95">
        <v>125.2</v>
      </c>
      <c r="FP17" s="94">
        <f t="shared" si="74"/>
        <v>23</v>
      </c>
      <c r="FQ17" s="95">
        <v>0</v>
      </c>
      <c r="FR17" s="117">
        <f t="shared" si="75"/>
        <v>23</v>
      </c>
      <c r="FS17" s="78">
        <v>110.6</v>
      </c>
      <c r="FT17" s="96">
        <f t="shared" si="83"/>
        <v>26</v>
      </c>
      <c r="FU17" s="78">
        <v>294.8</v>
      </c>
      <c r="FV17" s="96">
        <f t="shared" si="28"/>
        <v>27</v>
      </c>
      <c r="FW17" s="98">
        <v>0</v>
      </c>
      <c r="FX17" s="96">
        <f t="shared" si="76"/>
        <v>24</v>
      </c>
      <c r="FY17" s="98">
        <v>0</v>
      </c>
      <c r="FZ17" s="96">
        <f t="shared" si="77"/>
        <v>24</v>
      </c>
      <c r="GA17" s="95">
        <v>101</v>
      </c>
      <c r="GB17" s="96">
        <f t="shared" si="78"/>
        <v>8</v>
      </c>
      <c r="GC17" s="95">
        <v>104</v>
      </c>
      <c r="GD17" s="96">
        <f t="shared" si="79"/>
        <v>8</v>
      </c>
      <c r="GE17" s="98">
        <v>59.32</v>
      </c>
      <c r="GF17" s="96">
        <f t="shared" si="29"/>
        <v>12</v>
      </c>
      <c r="GG17" s="98">
        <v>59.32</v>
      </c>
      <c r="GH17" s="96">
        <f t="shared" si="30"/>
        <v>12</v>
      </c>
      <c r="GI17" s="117">
        <v>32.8</v>
      </c>
      <c r="GJ17" s="96">
        <f t="shared" si="31"/>
        <v>7</v>
      </c>
      <c r="GK17" s="117">
        <v>21.5</v>
      </c>
      <c r="GL17" s="96">
        <f>RANK(GK17,$GK$5:GK$31,1)</f>
        <v>2</v>
      </c>
      <c r="GM17" s="99">
        <f t="shared" si="32"/>
        <v>17</v>
      </c>
      <c r="GN17" s="99">
        <f t="shared" si="84"/>
        <v>17</v>
      </c>
      <c r="GO17" s="101">
        <f t="shared" si="80"/>
        <v>12.777777777777779</v>
      </c>
      <c r="GP17" s="101">
        <f t="shared" si="81"/>
        <v>13.176470588235293</v>
      </c>
    </row>
    <row r="18" spans="1:198" ht="22.5" customHeight="1">
      <c r="A18" s="91" t="s">
        <v>16</v>
      </c>
      <c r="B18" s="92" t="e">
        <f t="shared" si="33"/>
        <v>#N/A</v>
      </c>
      <c r="C18" s="92" t="e">
        <f t="shared" si="34"/>
        <v>#N/A</v>
      </c>
      <c r="D18" s="148">
        <v>0</v>
      </c>
      <c r="E18" s="134">
        <f t="shared" si="35"/>
        <v>2</v>
      </c>
      <c r="F18" s="148">
        <v>0</v>
      </c>
      <c r="G18" s="134">
        <f t="shared" si="36"/>
        <v>2</v>
      </c>
      <c r="H18" s="148">
        <v>8751.2</v>
      </c>
      <c r="I18" s="149">
        <f t="shared" si="37"/>
        <v>2</v>
      </c>
      <c r="J18" s="150">
        <v>2265.3</v>
      </c>
      <c r="K18" s="151">
        <f t="shared" si="38"/>
        <v>13</v>
      </c>
      <c r="L18" s="151" t="e">
        <f>RANK(#REF!,#REF!,0)</f>
        <v>#REF!</v>
      </c>
      <c r="M18" s="134">
        <v>101.49625935162095</v>
      </c>
      <c r="N18" s="135">
        <f t="shared" si="39"/>
        <v>9</v>
      </c>
      <c r="O18" s="134">
        <v>83.26781326781327</v>
      </c>
      <c r="P18" s="136">
        <f t="shared" si="40"/>
        <v>19</v>
      </c>
      <c r="Q18" s="134">
        <v>96.74289674289675</v>
      </c>
      <c r="R18" s="151">
        <f t="shared" si="41"/>
        <v>24</v>
      </c>
      <c r="S18" s="134">
        <v>88.18051575931231</v>
      </c>
      <c r="T18" s="151">
        <f t="shared" si="42"/>
        <v>18</v>
      </c>
      <c r="U18" s="137">
        <v>84.67023172905526</v>
      </c>
      <c r="V18" s="151">
        <f t="shared" si="0"/>
        <v>22</v>
      </c>
      <c r="W18" s="137">
        <v>53.19298245614035</v>
      </c>
      <c r="X18" s="151">
        <f t="shared" si="1"/>
        <v>27</v>
      </c>
      <c r="Y18" s="134">
        <v>60.6654629868455</v>
      </c>
      <c r="Z18" s="151">
        <f t="shared" si="2"/>
        <v>12</v>
      </c>
      <c r="AA18" s="134">
        <v>208.63095238095238</v>
      </c>
      <c r="AB18" s="151">
        <f>RANK(AA18,$AA$5:$AA$31,0)</f>
        <v>2</v>
      </c>
      <c r="AC18" s="152">
        <v>101.68938176918691</v>
      </c>
      <c r="AD18" s="151">
        <f t="shared" si="43"/>
        <v>20</v>
      </c>
      <c r="AE18" s="152">
        <v>103.08609808349256</v>
      </c>
      <c r="AF18" s="151">
        <f t="shared" si="44"/>
        <v>22</v>
      </c>
      <c r="AG18" s="152">
        <v>96.4</v>
      </c>
      <c r="AH18" s="151">
        <f t="shared" si="82"/>
        <v>19</v>
      </c>
      <c r="AI18" s="152">
        <v>106.4</v>
      </c>
      <c r="AJ18" s="151">
        <f t="shared" si="45"/>
        <v>9</v>
      </c>
      <c r="AK18" s="153">
        <v>54.9</v>
      </c>
      <c r="AL18" s="151">
        <f t="shared" si="46"/>
        <v>20</v>
      </c>
      <c r="AM18" s="153">
        <v>9.2</v>
      </c>
      <c r="AN18" s="151">
        <f t="shared" si="47"/>
        <v>20</v>
      </c>
      <c r="AO18" s="153">
        <v>0.18</v>
      </c>
      <c r="AP18" s="151">
        <f t="shared" si="85"/>
        <v>21</v>
      </c>
      <c r="AQ18" s="153">
        <v>0.03</v>
      </c>
      <c r="AR18" s="151">
        <f t="shared" si="3"/>
        <v>19</v>
      </c>
      <c r="AS18" s="154">
        <v>1525.7</v>
      </c>
      <c r="AT18" s="151">
        <f t="shared" si="48"/>
        <v>11</v>
      </c>
      <c r="AU18" s="154">
        <v>1449.9</v>
      </c>
      <c r="AV18" s="151">
        <f t="shared" si="49"/>
        <v>15</v>
      </c>
      <c r="AW18" s="154">
        <v>99.7</v>
      </c>
      <c r="AX18" s="151">
        <f>RANK(AW18,$AW$5:$AW$31,0)</f>
        <v>15</v>
      </c>
      <c r="AY18" s="155">
        <v>99.3</v>
      </c>
      <c r="AZ18" s="151">
        <f t="shared" si="5"/>
        <v>6</v>
      </c>
      <c r="BA18" s="154">
        <v>289.2</v>
      </c>
      <c r="BB18" s="151">
        <f>RANK(BA18,$BA$5:$BA$31,0)</f>
        <v>2</v>
      </c>
      <c r="BC18" s="155">
        <v>294.5</v>
      </c>
      <c r="BD18" s="151">
        <f>RANK(BC18,$BC$5:$BC$31,0)</f>
        <v>2</v>
      </c>
      <c r="BE18" s="154">
        <v>25</v>
      </c>
      <c r="BF18" s="134">
        <f>RANK(BE18,$BE$5:$BE$31,0)</f>
        <v>5</v>
      </c>
      <c r="BG18" s="154">
        <v>14.3</v>
      </c>
      <c r="BH18" s="134">
        <f t="shared" si="50"/>
        <v>10</v>
      </c>
      <c r="BI18" s="154">
        <v>7.3</v>
      </c>
      <c r="BJ18" s="134">
        <f t="shared" si="86"/>
        <v>2</v>
      </c>
      <c r="BK18" s="154">
        <v>7.4</v>
      </c>
      <c r="BL18" s="156">
        <f>RANK(BK18,$BK$5:$BK$31,0)</f>
        <v>2</v>
      </c>
      <c r="BM18" s="157">
        <v>45.5</v>
      </c>
      <c r="BN18" s="158">
        <f t="shared" si="51"/>
        <v>7</v>
      </c>
      <c r="BO18" s="159">
        <v>41.6</v>
      </c>
      <c r="BP18" s="160">
        <f t="shared" si="52"/>
        <v>18</v>
      </c>
      <c r="BQ18" s="161">
        <v>116.2</v>
      </c>
      <c r="BR18" s="160">
        <f t="shared" si="53"/>
        <v>8</v>
      </c>
      <c r="BS18" s="148">
        <v>90.1</v>
      </c>
      <c r="BT18" s="138">
        <f t="shared" si="54"/>
        <v>26</v>
      </c>
      <c r="BU18" s="148">
        <v>56.8</v>
      </c>
      <c r="BV18" s="134" t="e">
        <f t="shared" si="55"/>
        <v>#REF!</v>
      </c>
      <c r="BW18" s="148">
        <v>268.8</v>
      </c>
      <c r="BX18" s="134" t="e">
        <f t="shared" si="56"/>
        <v>#REF!</v>
      </c>
      <c r="BY18" s="148">
        <v>371.8</v>
      </c>
      <c r="BZ18" s="134" t="e">
        <f t="shared" si="57"/>
        <v>#REF!</v>
      </c>
      <c r="CA18" s="148">
        <v>76.3</v>
      </c>
      <c r="CB18" s="134" t="e">
        <f t="shared" si="58"/>
        <v>#REF!</v>
      </c>
      <c r="CC18" s="148">
        <v>0.9</v>
      </c>
      <c r="CD18" s="134">
        <f t="shared" si="59"/>
        <v>9</v>
      </c>
      <c r="CE18" s="148"/>
      <c r="CF18" s="137" t="e">
        <f t="shared" si="60"/>
        <v>#N/A</v>
      </c>
      <c r="CG18" s="148">
        <v>510.4</v>
      </c>
      <c r="CH18" s="162">
        <f t="shared" si="61"/>
        <v>3</v>
      </c>
      <c r="CI18" s="148">
        <v>466.1</v>
      </c>
      <c r="CJ18" s="136">
        <f t="shared" si="62"/>
        <v>4</v>
      </c>
      <c r="CK18" s="163"/>
      <c r="CL18" s="164"/>
      <c r="CM18" s="163">
        <v>101.1</v>
      </c>
      <c r="CN18" s="164">
        <f t="shared" si="63"/>
        <v>1</v>
      </c>
      <c r="CO18" s="163"/>
      <c r="CP18" s="134" t="e">
        <f t="shared" si="64"/>
        <v>#N/A</v>
      </c>
      <c r="CQ18" s="148">
        <v>14.9</v>
      </c>
      <c r="CR18" s="134">
        <f t="shared" si="65"/>
        <v>3</v>
      </c>
      <c r="CS18" s="148"/>
      <c r="CT18" s="134" t="e">
        <f t="shared" si="66"/>
        <v>#N/A</v>
      </c>
      <c r="CU18" s="152">
        <v>8.5</v>
      </c>
      <c r="CV18" s="151">
        <f t="shared" si="8"/>
        <v>1</v>
      </c>
      <c r="CW18" s="165">
        <v>626.2</v>
      </c>
      <c r="CX18" s="151">
        <f t="shared" si="67"/>
        <v>27</v>
      </c>
      <c r="CY18" s="152">
        <v>63.5</v>
      </c>
      <c r="CZ18" s="151">
        <v>4</v>
      </c>
      <c r="DA18" s="165">
        <v>90.3</v>
      </c>
      <c r="DB18" s="151">
        <v>8</v>
      </c>
      <c r="DC18" s="134" t="s">
        <v>72</v>
      </c>
      <c r="DD18" s="134"/>
      <c r="DE18" s="148">
        <v>699.6597525268955</v>
      </c>
      <c r="DF18" s="134">
        <f t="shared" si="68"/>
        <v>24</v>
      </c>
      <c r="DG18" s="161">
        <v>83</v>
      </c>
      <c r="DH18" s="134">
        <f t="shared" si="69"/>
        <v>8</v>
      </c>
      <c r="DI18" s="161">
        <v>145</v>
      </c>
      <c r="DJ18" s="134">
        <f t="shared" si="70"/>
        <v>8</v>
      </c>
      <c r="DK18" s="149">
        <v>105.5</v>
      </c>
      <c r="DL18" s="151">
        <f t="shared" si="9"/>
        <v>12</v>
      </c>
      <c r="DM18" s="149">
        <v>80.9</v>
      </c>
      <c r="DN18" s="134">
        <f t="shared" si="10"/>
        <v>27</v>
      </c>
      <c r="DO18" s="148">
        <v>1</v>
      </c>
      <c r="DP18" s="134">
        <f t="shared" si="71"/>
        <v>1</v>
      </c>
      <c r="DQ18" s="148"/>
      <c r="DR18" s="134" t="e">
        <f t="shared" si="72"/>
        <v>#N/A</v>
      </c>
      <c r="DS18" s="148">
        <v>1</v>
      </c>
      <c r="DT18" s="134">
        <f t="shared" si="73"/>
        <v>1</v>
      </c>
      <c r="DU18" s="166" t="s">
        <v>128</v>
      </c>
      <c r="DV18" s="172"/>
      <c r="DW18" s="166" t="s">
        <v>136</v>
      </c>
      <c r="DX18" s="164"/>
      <c r="DY18" s="168">
        <v>-141.4</v>
      </c>
      <c r="DZ18" s="169">
        <v>1</v>
      </c>
      <c r="EA18" s="168">
        <v>0</v>
      </c>
      <c r="EB18" s="134">
        <v>1</v>
      </c>
      <c r="EC18" s="173">
        <v>0</v>
      </c>
      <c r="ED18" s="175">
        <v>1</v>
      </c>
      <c r="EE18" s="173">
        <v>0</v>
      </c>
      <c r="EF18" s="164">
        <v>1</v>
      </c>
      <c r="EG18" s="170">
        <v>146.2</v>
      </c>
      <c r="EH18" s="164">
        <f t="shared" si="88"/>
        <v>9</v>
      </c>
      <c r="EI18" s="170">
        <v>7.9</v>
      </c>
      <c r="EJ18" s="164">
        <f t="shared" si="12"/>
        <v>21</v>
      </c>
      <c r="EK18" s="134"/>
      <c r="EL18" s="134" t="e">
        <f t="shared" si="13"/>
        <v>#N/A</v>
      </c>
      <c r="EM18" s="148">
        <v>107.4</v>
      </c>
      <c r="EN18" s="134">
        <f t="shared" si="14"/>
        <v>8</v>
      </c>
      <c r="EO18" s="148"/>
      <c r="EP18" s="134" t="e">
        <f t="shared" si="15"/>
        <v>#N/A</v>
      </c>
      <c r="EQ18" s="134">
        <v>23</v>
      </c>
      <c r="ER18" s="134">
        <f t="shared" si="16"/>
        <v>23</v>
      </c>
      <c r="ES18" s="134"/>
      <c r="ET18" s="134" t="e">
        <f t="shared" si="17"/>
        <v>#N/A</v>
      </c>
      <c r="EU18" s="148">
        <v>77.1</v>
      </c>
      <c r="EV18" s="134">
        <f t="shared" si="18"/>
        <v>5</v>
      </c>
      <c r="EW18" s="134"/>
      <c r="EX18" s="134" t="e">
        <f t="shared" si="19"/>
        <v>#N/A</v>
      </c>
      <c r="EY18" s="134"/>
      <c r="EZ18" s="134" t="e">
        <f t="shared" si="20"/>
        <v>#N/A</v>
      </c>
      <c r="FA18" s="134"/>
      <c r="FB18" s="134" t="e">
        <f t="shared" si="21"/>
        <v>#N/A</v>
      </c>
      <c r="FC18" s="171"/>
      <c r="FD18" s="134" t="e">
        <f t="shared" si="22"/>
        <v>#N/A</v>
      </c>
      <c r="FE18" s="171"/>
      <c r="FF18" s="134" t="e">
        <f t="shared" si="23"/>
        <v>#N/A</v>
      </c>
      <c r="FG18" s="148">
        <v>61.1</v>
      </c>
      <c r="FH18" s="134">
        <f t="shared" si="24"/>
        <v>23</v>
      </c>
      <c r="FI18" s="148"/>
      <c r="FJ18" s="134" t="e">
        <f t="shared" si="25"/>
        <v>#N/A</v>
      </c>
      <c r="FK18" s="171">
        <v>333.37</v>
      </c>
      <c r="FL18" s="134">
        <f t="shared" si="26"/>
        <v>7</v>
      </c>
      <c r="FM18" s="134"/>
      <c r="FN18" s="134" t="e">
        <f t="shared" si="27"/>
        <v>#N/A</v>
      </c>
      <c r="FO18" s="95">
        <v>633.3</v>
      </c>
      <c r="FP18" s="94">
        <f t="shared" si="74"/>
        <v>6</v>
      </c>
      <c r="FQ18" s="95">
        <v>50.6</v>
      </c>
      <c r="FR18" s="117">
        <f t="shared" si="75"/>
        <v>20</v>
      </c>
      <c r="FS18" s="78">
        <v>85.4</v>
      </c>
      <c r="FT18" s="96">
        <f t="shared" si="83"/>
        <v>14</v>
      </c>
      <c r="FU18" s="78">
        <v>86.8</v>
      </c>
      <c r="FV18" s="96">
        <f t="shared" si="28"/>
        <v>13</v>
      </c>
      <c r="FW18" s="98">
        <v>182</v>
      </c>
      <c r="FX18" s="96">
        <f t="shared" si="76"/>
        <v>12</v>
      </c>
      <c r="FY18" s="98">
        <v>245</v>
      </c>
      <c r="FZ18" s="96">
        <f t="shared" si="77"/>
        <v>9</v>
      </c>
      <c r="GA18" s="95">
        <v>82</v>
      </c>
      <c r="GB18" s="96">
        <f t="shared" si="78"/>
        <v>18</v>
      </c>
      <c r="GC18" s="95">
        <v>88</v>
      </c>
      <c r="GD18" s="96">
        <f t="shared" si="79"/>
        <v>17</v>
      </c>
      <c r="GE18" s="98">
        <v>70.65</v>
      </c>
      <c r="GF18" s="96">
        <f t="shared" si="29"/>
        <v>5</v>
      </c>
      <c r="GG18" s="98">
        <v>66.3</v>
      </c>
      <c r="GH18" s="96">
        <f t="shared" si="30"/>
        <v>6</v>
      </c>
      <c r="GI18" s="117">
        <v>32.9</v>
      </c>
      <c r="GJ18" s="96">
        <f t="shared" si="31"/>
        <v>8</v>
      </c>
      <c r="GK18" s="117">
        <v>30</v>
      </c>
      <c r="GL18" s="96">
        <f>RANK(GK18,$GK$5:GK$31,1)</f>
        <v>7</v>
      </c>
      <c r="GM18" s="99">
        <f t="shared" si="32"/>
        <v>8</v>
      </c>
      <c r="GN18" s="99">
        <f t="shared" si="84"/>
        <v>22</v>
      </c>
      <c r="GO18" s="101">
        <f t="shared" si="80"/>
        <v>10.434782608695652</v>
      </c>
      <c r="GP18" s="101">
        <f t="shared" si="81"/>
        <v>14.347826086956522</v>
      </c>
    </row>
    <row r="19" spans="1:198" ht="22.5" customHeight="1">
      <c r="A19" s="91" t="s">
        <v>36</v>
      </c>
      <c r="B19" s="92" t="e">
        <f t="shared" si="33"/>
        <v>#N/A</v>
      </c>
      <c r="C19" s="92" t="e">
        <f t="shared" si="34"/>
        <v>#N/A</v>
      </c>
      <c r="D19" s="148">
        <v>0</v>
      </c>
      <c r="E19" s="134">
        <f t="shared" si="35"/>
        <v>2</v>
      </c>
      <c r="F19" s="148">
        <v>0</v>
      </c>
      <c r="G19" s="134">
        <f t="shared" si="36"/>
        <v>2</v>
      </c>
      <c r="H19" s="148">
        <v>360.9</v>
      </c>
      <c r="I19" s="149">
        <f t="shared" si="37"/>
        <v>24</v>
      </c>
      <c r="J19" s="150">
        <v>402.3</v>
      </c>
      <c r="K19" s="151">
        <f t="shared" si="38"/>
        <v>22</v>
      </c>
      <c r="L19" s="151" t="e">
        <f>RANK(#REF!,#REF!,0)</f>
        <v>#REF!</v>
      </c>
      <c r="M19" s="134">
        <v>104.06259404152874</v>
      </c>
      <c r="N19" s="135">
        <f t="shared" si="39"/>
        <v>6</v>
      </c>
      <c r="O19" s="134">
        <v>70.0694042799306</v>
      </c>
      <c r="P19" s="136">
        <f t="shared" si="40"/>
        <v>22</v>
      </c>
      <c r="Q19" s="134">
        <v>94.9433304272014</v>
      </c>
      <c r="R19" s="151">
        <f t="shared" si="41"/>
        <v>25</v>
      </c>
      <c r="S19" s="134">
        <v>72.45179063360881</v>
      </c>
      <c r="T19" s="151">
        <f t="shared" si="42"/>
        <v>24</v>
      </c>
      <c r="U19" s="137">
        <v>97.70642201834863</v>
      </c>
      <c r="V19" s="151">
        <f t="shared" si="0"/>
        <v>11</v>
      </c>
      <c r="W19" s="137">
        <v>124.56405097250168</v>
      </c>
      <c r="X19" s="151">
        <f t="shared" si="1"/>
        <v>4</v>
      </c>
      <c r="Y19" s="134"/>
      <c r="Z19" s="151"/>
      <c r="AA19" s="134"/>
      <c r="AB19" s="151"/>
      <c r="AC19" s="152">
        <v>101.75156676843966</v>
      </c>
      <c r="AD19" s="151">
        <f t="shared" si="43"/>
        <v>19</v>
      </c>
      <c r="AE19" s="152">
        <v>103.6374658987572</v>
      </c>
      <c r="AF19" s="151">
        <f t="shared" si="44"/>
        <v>16</v>
      </c>
      <c r="AG19" s="152">
        <v>101.3</v>
      </c>
      <c r="AH19" s="151">
        <f t="shared" si="82"/>
        <v>11</v>
      </c>
      <c r="AI19" s="152">
        <v>105.2</v>
      </c>
      <c r="AJ19" s="151">
        <f t="shared" si="45"/>
        <v>15</v>
      </c>
      <c r="AK19" s="153" t="s">
        <v>72</v>
      </c>
      <c r="AL19" s="151"/>
      <c r="AM19" s="153">
        <v>3.4</v>
      </c>
      <c r="AN19" s="151">
        <f t="shared" si="47"/>
        <v>22</v>
      </c>
      <c r="AO19" s="153" t="s">
        <v>72</v>
      </c>
      <c r="AP19" s="151"/>
      <c r="AQ19" s="153" t="s">
        <v>72</v>
      </c>
      <c r="AR19" s="151"/>
      <c r="AS19" s="154">
        <v>3142.2</v>
      </c>
      <c r="AT19" s="151">
        <f t="shared" si="48"/>
        <v>2</v>
      </c>
      <c r="AU19" s="154">
        <v>2517.4</v>
      </c>
      <c r="AV19" s="151">
        <f t="shared" si="49"/>
        <v>10</v>
      </c>
      <c r="AW19" s="154" t="s">
        <v>73</v>
      </c>
      <c r="AX19" s="151"/>
      <c r="AY19" s="155" t="s">
        <v>73</v>
      </c>
      <c r="AZ19" s="151"/>
      <c r="BA19" s="154" t="s">
        <v>73</v>
      </c>
      <c r="BB19" s="151"/>
      <c r="BC19" s="155" t="s">
        <v>73</v>
      </c>
      <c r="BD19" s="151"/>
      <c r="BE19" s="154" t="s">
        <v>73</v>
      </c>
      <c r="BF19" s="134"/>
      <c r="BG19" s="154" t="s">
        <v>73</v>
      </c>
      <c r="BH19" s="134"/>
      <c r="BI19" s="154" t="s">
        <v>73</v>
      </c>
      <c r="BJ19" s="134"/>
      <c r="BK19" s="154" t="s">
        <v>73</v>
      </c>
      <c r="BL19" s="156"/>
      <c r="BM19" s="157">
        <v>41.6</v>
      </c>
      <c r="BN19" s="158">
        <f t="shared" si="51"/>
        <v>23</v>
      </c>
      <c r="BO19" s="159">
        <v>36.7</v>
      </c>
      <c r="BP19" s="160">
        <f t="shared" si="52"/>
        <v>27</v>
      </c>
      <c r="BQ19" s="161">
        <v>126.9</v>
      </c>
      <c r="BR19" s="160">
        <f t="shared" si="53"/>
        <v>1</v>
      </c>
      <c r="BS19" s="148">
        <v>100</v>
      </c>
      <c r="BT19" s="138">
        <f t="shared" si="54"/>
        <v>17</v>
      </c>
      <c r="BU19" s="148">
        <v>111.3</v>
      </c>
      <c r="BV19" s="134" t="e">
        <f t="shared" si="55"/>
        <v>#REF!</v>
      </c>
      <c r="BW19" s="148">
        <v>32.1</v>
      </c>
      <c r="BX19" s="134" t="e">
        <f t="shared" si="56"/>
        <v>#REF!</v>
      </c>
      <c r="BY19" s="148">
        <v>255.7</v>
      </c>
      <c r="BZ19" s="134" t="e">
        <f t="shared" si="57"/>
        <v>#REF!</v>
      </c>
      <c r="CA19" s="148">
        <v>124.8</v>
      </c>
      <c r="CB19" s="134" t="e">
        <f t="shared" si="58"/>
        <v>#REF!</v>
      </c>
      <c r="CC19" s="148">
        <v>0.4</v>
      </c>
      <c r="CD19" s="134">
        <f t="shared" si="59"/>
        <v>5</v>
      </c>
      <c r="CE19" s="148"/>
      <c r="CF19" s="137" t="e">
        <f t="shared" si="60"/>
        <v>#N/A</v>
      </c>
      <c r="CG19" s="148">
        <v>371.1</v>
      </c>
      <c r="CH19" s="162">
        <f t="shared" si="61"/>
        <v>13</v>
      </c>
      <c r="CI19" s="148">
        <v>361.5</v>
      </c>
      <c r="CJ19" s="136">
        <f t="shared" si="62"/>
        <v>14</v>
      </c>
      <c r="CK19" s="163"/>
      <c r="CL19" s="164"/>
      <c r="CM19" s="163">
        <v>98.4</v>
      </c>
      <c r="CN19" s="164">
        <f t="shared" si="63"/>
        <v>6</v>
      </c>
      <c r="CO19" s="163"/>
      <c r="CP19" s="134" t="e">
        <f t="shared" si="64"/>
        <v>#N/A</v>
      </c>
      <c r="CQ19" s="148">
        <v>23.8</v>
      </c>
      <c r="CR19" s="134">
        <f t="shared" si="65"/>
        <v>24</v>
      </c>
      <c r="CS19" s="148"/>
      <c r="CT19" s="134" t="e">
        <f t="shared" si="66"/>
        <v>#N/A</v>
      </c>
      <c r="CU19" s="152">
        <v>751.9</v>
      </c>
      <c r="CV19" s="151">
        <f t="shared" si="8"/>
        <v>27</v>
      </c>
      <c r="CW19" s="165">
        <v>24.7</v>
      </c>
      <c r="CX19" s="151">
        <f t="shared" si="67"/>
        <v>1</v>
      </c>
      <c r="CY19" s="152" t="s">
        <v>164</v>
      </c>
      <c r="CZ19" s="151">
        <v>1</v>
      </c>
      <c r="DA19" s="152" t="s">
        <v>164</v>
      </c>
      <c r="DB19" s="151">
        <v>1</v>
      </c>
      <c r="DC19" s="134" t="s">
        <v>72</v>
      </c>
      <c r="DD19" s="134"/>
      <c r="DE19" s="148">
        <v>328.64730268607394</v>
      </c>
      <c r="DF19" s="134">
        <f t="shared" si="68"/>
        <v>22</v>
      </c>
      <c r="DG19" s="161">
        <v>15</v>
      </c>
      <c r="DH19" s="134">
        <f t="shared" si="69"/>
        <v>27</v>
      </c>
      <c r="DI19" s="161">
        <v>32</v>
      </c>
      <c r="DJ19" s="134">
        <f t="shared" si="70"/>
        <v>27</v>
      </c>
      <c r="DK19" s="152">
        <v>109.2</v>
      </c>
      <c r="DL19" s="151">
        <f t="shared" si="9"/>
        <v>7</v>
      </c>
      <c r="DM19" s="149">
        <v>98.6</v>
      </c>
      <c r="DN19" s="134">
        <f t="shared" si="10"/>
        <v>15</v>
      </c>
      <c r="DO19" s="148">
        <v>1</v>
      </c>
      <c r="DP19" s="134">
        <f t="shared" si="71"/>
        <v>1</v>
      </c>
      <c r="DQ19" s="148"/>
      <c r="DR19" s="134" t="e">
        <f t="shared" si="72"/>
        <v>#N/A</v>
      </c>
      <c r="DS19" s="148">
        <v>1</v>
      </c>
      <c r="DT19" s="134">
        <f t="shared" si="73"/>
        <v>1</v>
      </c>
      <c r="DU19" s="166" t="s">
        <v>129</v>
      </c>
      <c r="DV19" s="172"/>
      <c r="DW19" s="166" t="s">
        <v>126</v>
      </c>
      <c r="DX19" s="164"/>
      <c r="DY19" s="168">
        <v>0</v>
      </c>
      <c r="DZ19" s="169">
        <v>1</v>
      </c>
      <c r="EA19" s="168">
        <v>140.4</v>
      </c>
      <c r="EB19" s="134">
        <v>18</v>
      </c>
      <c r="EC19" s="173">
        <v>0</v>
      </c>
      <c r="ED19" s="175">
        <v>1</v>
      </c>
      <c r="EE19" s="168" t="s">
        <v>167</v>
      </c>
      <c r="EF19" s="164">
        <v>19</v>
      </c>
      <c r="EG19" s="170">
        <v>258.1</v>
      </c>
      <c r="EH19" s="164">
        <f t="shared" si="88"/>
        <v>3</v>
      </c>
      <c r="EI19" s="170">
        <v>8.2</v>
      </c>
      <c r="EJ19" s="164">
        <f t="shared" si="12"/>
        <v>20</v>
      </c>
      <c r="EK19" s="134"/>
      <c r="EL19" s="134" t="e">
        <f t="shared" si="13"/>
        <v>#N/A</v>
      </c>
      <c r="EM19" s="148">
        <v>88.1</v>
      </c>
      <c r="EN19" s="134">
        <f t="shared" si="14"/>
        <v>26</v>
      </c>
      <c r="EO19" s="148"/>
      <c r="EP19" s="134" t="e">
        <f t="shared" si="15"/>
        <v>#N/A</v>
      </c>
      <c r="EQ19" s="134">
        <v>29</v>
      </c>
      <c r="ER19" s="134">
        <f t="shared" si="16"/>
        <v>11</v>
      </c>
      <c r="ES19" s="134"/>
      <c r="ET19" s="134" t="e">
        <f t="shared" si="17"/>
        <v>#N/A</v>
      </c>
      <c r="EU19" s="148">
        <v>55.4</v>
      </c>
      <c r="EV19" s="134">
        <f t="shared" si="18"/>
        <v>22</v>
      </c>
      <c r="EW19" s="134"/>
      <c r="EX19" s="134" t="e">
        <f t="shared" si="19"/>
        <v>#N/A</v>
      </c>
      <c r="EY19" s="134"/>
      <c r="EZ19" s="134" t="e">
        <f t="shared" si="20"/>
        <v>#N/A</v>
      </c>
      <c r="FA19" s="134"/>
      <c r="FB19" s="134" t="e">
        <f t="shared" si="21"/>
        <v>#N/A</v>
      </c>
      <c r="FC19" s="171"/>
      <c r="FD19" s="134" t="e">
        <f t="shared" si="22"/>
        <v>#N/A</v>
      </c>
      <c r="FE19" s="171"/>
      <c r="FF19" s="134" t="e">
        <f t="shared" si="23"/>
        <v>#N/A</v>
      </c>
      <c r="FG19" s="148">
        <v>75.7</v>
      </c>
      <c r="FH19" s="134">
        <f t="shared" si="24"/>
        <v>9</v>
      </c>
      <c r="FI19" s="148"/>
      <c r="FJ19" s="134" t="e">
        <f t="shared" si="25"/>
        <v>#N/A</v>
      </c>
      <c r="FK19" s="171">
        <v>304.19</v>
      </c>
      <c r="FL19" s="134">
        <f t="shared" si="26"/>
        <v>14</v>
      </c>
      <c r="FM19" s="134"/>
      <c r="FN19" s="134" t="e">
        <f t="shared" si="27"/>
        <v>#N/A</v>
      </c>
      <c r="FO19" s="95">
        <v>1143.6</v>
      </c>
      <c r="FP19" s="94">
        <f t="shared" si="74"/>
        <v>2</v>
      </c>
      <c r="FQ19" s="95">
        <v>94.6</v>
      </c>
      <c r="FR19" s="117">
        <f t="shared" si="75"/>
        <v>16</v>
      </c>
      <c r="FS19" s="78">
        <v>59.9</v>
      </c>
      <c r="FT19" s="96">
        <f t="shared" si="83"/>
        <v>6</v>
      </c>
      <c r="FU19" s="78">
        <v>58.6</v>
      </c>
      <c r="FV19" s="96">
        <f t="shared" si="28"/>
        <v>5</v>
      </c>
      <c r="FW19" s="98">
        <v>147.75</v>
      </c>
      <c r="FX19" s="96">
        <f t="shared" si="76"/>
        <v>16</v>
      </c>
      <c r="FY19" s="98">
        <v>212.46</v>
      </c>
      <c r="FZ19" s="96">
        <f t="shared" si="77"/>
        <v>14</v>
      </c>
      <c r="GA19" s="95">
        <v>73</v>
      </c>
      <c r="GB19" s="96">
        <f t="shared" si="78"/>
        <v>21</v>
      </c>
      <c r="GC19" s="95">
        <v>71</v>
      </c>
      <c r="GD19" s="96">
        <f t="shared" si="79"/>
        <v>25</v>
      </c>
      <c r="GE19" s="98">
        <v>59.26</v>
      </c>
      <c r="GF19" s="96">
        <f t="shared" si="29"/>
        <v>13</v>
      </c>
      <c r="GG19" s="98">
        <v>59.26</v>
      </c>
      <c r="GH19" s="96">
        <f t="shared" si="30"/>
        <v>13</v>
      </c>
      <c r="GI19" s="117">
        <v>33.3</v>
      </c>
      <c r="GJ19" s="96">
        <f t="shared" si="31"/>
        <v>9</v>
      </c>
      <c r="GK19" s="117">
        <v>34.8</v>
      </c>
      <c r="GL19" s="96">
        <f>RANK(GK19,$GK$5:GK$31,1)</f>
        <v>15</v>
      </c>
      <c r="GM19" s="99">
        <f t="shared" si="32"/>
        <v>9</v>
      </c>
      <c r="GN19" s="99">
        <f t="shared" si="84"/>
        <v>23</v>
      </c>
      <c r="GO19" s="101">
        <f t="shared" si="80"/>
        <v>10.555555555555555</v>
      </c>
      <c r="GP19" s="101">
        <f t="shared" si="81"/>
        <v>15.421052631578947</v>
      </c>
    </row>
    <row r="20" spans="1:198" ht="22.5" customHeight="1">
      <c r="A20" s="91" t="s">
        <v>17</v>
      </c>
      <c r="B20" s="92" t="e">
        <f t="shared" si="33"/>
        <v>#N/A</v>
      </c>
      <c r="C20" s="92" t="e">
        <f t="shared" si="34"/>
        <v>#N/A</v>
      </c>
      <c r="D20" s="148">
        <v>0</v>
      </c>
      <c r="E20" s="134">
        <f t="shared" si="35"/>
        <v>2</v>
      </c>
      <c r="F20" s="148">
        <v>0</v>
      </c>
      <c r="G20" s="134">
        <f t="shared" si="36"/>
        <v>2</v>
      </c>
      <c r="H20" s="148">
        <v>4737.1</v>
      </c>
      <c r="I20" s="149">
        <f t="shared" si="37"/>
        <v>6</v>
      </c>
      <c r="J20" s="150">
        <v>4497.1</v>
      </c>
      <c r="K20" s="151">
        <f t="shared" si="38"/>
        <v>6</v>
      </c>
      <c r="L20" s="151" t="e">
        <f>RANK(#REF!,#REF!,0)</f>
        <v>#REF!</v>
      </c>
      <c r="M20" s="134">
        <v>73.07692307692307</v>
      </c>
      <c r="N20" s="135">
        <f t="shared" si="39"/>
        <v>27</v>
      </c>
      <c r="O20" s="134">
        <v>103.38983050847457</v>
      </c>
      <c r="P20" s="136">
        <f t="shared" si="40"/>
        <v>5</v>
      </c>
      <c r="Q20" s="134">
        <v>101.38248847926268</v>
      </c>
      <c r="R20" s="151">
        <f t="shared" si="41"/>
        <v>14</v>
      </c>
      <c r="S20" s="134">
        <v>95.68181818181817</v>
      </c>
      <c r="T20" s="151">
        <f t="shared" si="42"/>
        <v>14</v>
      </c>
      <c r="U20" s="137">
        <v>97.44709439032583</v>
      </c>
      <c r="V20" s="151">
        <f t="shared" si="0"/>
        <v>12</v>
      </c>
      <c r="W20" s="137">
        <v>131.95449844881074</v>
      </c>
      <c r="X20" s="151">
        <f t="shared" si="1"/>
        <v>2</v>
      </c>
      <c r="Y20" s="134">
        <v>100.34757544930486</v>
      </c>
      <c r="Z20" s="151">
        <f t="shared" si="2"/>
        <v>6</v>
      </c>
      <c r="AA20" s="134">
        <v>74.20799188983696</v>
      </c>
      <c r="AB20" s="151">
        <f>RANK(AA20,$AA$5:$AA$31,0)</f>
        <v>10</v>
      </c>
      <c r="AC20" s="152">
        <v>102.9578606158833</v>
      </c>
      <c r="AD20" s="151">
        <f t="shared" si="43"/>
        <v>10</v>
      </c>
      <c r="AE20" s="152">
        <v>105.24753524859536</v>
      </c>
      <c r="AF20" s="151">
        <f t="shared" si="44"/>
        <v>9</v>
      </c>
      <c r="AG20" s="149" t="s">
        <v>168</v>
      </c>
      <c r="AH20" s="151"/>
      <c r="AI20" s="152" t="s">
        <v>168</v>
      </c>
      <c r="AJ20" s="151"/>
      <c r="AK20" s="153">
        <v>174.7</v>
      </c>
      <c r="AL20" s="151">
        <f t="shared" si="46"/>
        <v>6</v>
      </c>
      <c r="AM20" s="153">
        <v>45.6</v>
      </c>
      <c r="AN20" s="151">
        <f t="shared" si="47"/>
        <v>18</v>
      </c>
      <c r="AO20" s="153">
        <v>3.33</v>
      </c>
      <c r="AP20" s="151">
        <f t="shared" si="85"/>
        <v>11</v>
      </c>
      <c r="AQ20" s="153">
        <v>4.32</v>
      </c>
      <c r="AR20" s="151">
        <f t="shared" si="3"/>
        <v>11</v>
      </c>
      <c r="AS20" s="154">
        <v>1038.7</v>
      </c>
      <c r="AT20" s="151">
        <f t="shared" si="48"/>
        <v>13</v>
      </c>
      <c r="AU20" s="154">
        <v>1179.7</v>
      </c>
      <c r="AV20" s="151">
        <f t="shared" si="49"/>
        <v>21</v>
      </c>
      <c r="AW20" s="154" t="s">
        <v>173</v>
      </c>
      <c r="AX20" s="151"/>
      <c r="AY20" s="155" t="s">
        <v>174</v>
      </c>
      <c r="AZ20" s="151"/>
      <c r="BA20" s="154" t="s">
        <v>173</v>
      </c>
      <c r="BB20" s="151"/>
      <c r="BC20" s="170" t="s">
        <v>173</v>
      </c>
      <c r="BD20" s="151"/>
      <c r="BE20" s="154">
        <v>50</v>
      </c>
      <c r="BF20" s="134">
        <f>RANK(BE20,$BE$5:$BE$31,0)</f>
        <v>2</v>
      </c>
      <c r="BG20" s="154">
        <v>50</v>
      </c>
      <c r="BH20" s="134">
        <f t="shared" si="50"/>
        <v>1</v>
      </c>
      <c r="BI20" s="154">
        <v>1</v>
      </c>
      <c r="BJ20" s="134">
        <f t="shared" si="86"/>
        <v>7</v>
      </c>
      <c r="BK20" s="154">
        <v>2.2</v>
      </c>
      <c r="BL20" s="156">
        <f>RANK(BK20,$BK$5:$BK$31,0)</f>
        <v>5</v>
      </c>
      <c r="BM20" s="157">
        <v>43.3</v>
      </c>
      <c r="BN20" s="158">
        <f t="shared" si="51"/>
        <v>17</v>
      </c>
      <c r="BO20" s="159">
        <v>41.7</v>
      </c>
      <c r="BP20" s="160">
        <f t="shared" si="52"/>
        <v>17</v>
      </c>
      <c r="BQ20" s="161">
        <v>103.9</v>
      </c>
      <c r="BR20" s="160">
        <f t="shared" si="53"/>
        <v>24</v>
      </c>
      <c r="BS20" s="148">
        <v>97.6</v>
      </c>
      <c r="BT20" s="138">
        <f t="shared" si="54"/>
        <v>23</v>
      </c>
      <c r="BU20" s="148">
        <v>276.7</v>
      </c>
      <c r="BV20" s="134" t="e">
        <f t="shared" si="55"/>
        <v>#REF!</v>
      </c>
      <c r="BW20" s="148">
        <v>135.2</v>
      </c>
      <c r="BX20" s="134" t="e">
        <f t="shared" si="56"/>
        <v>#REF!</v>
      </c>
      <c r="BY20" s="148">
        <v>478.8</v>
      </c>
      <c r="BZ20" s="134" t="e">
        <f t="shared" si="57"/>
        <v>#REF!</v>
      </c>
      <c r="CA20" s="148">
        <v>5.1</v>
      </c>
      <c r="CB20" s="134" t="e">
        <f t="shared" si="58"/>
        <v>#REF!</v>
      </c>
      <c r="CC20" s="148">
        <v>0.4</v>
      </c>
      <c r="CD20" s="134">
        <f t="shared" si="59"/>
        <v>5</v>
      </c>
      <c r="CE20" s="148"/>
      <c r="CF20" s="137" t="e">
        <f t="shared" si="60"/>
        <v>#N/A</v>
      </c>
      <c r="CG20" s="148">
        <v>414.3</v>
      </c>
      <c r="CH20" s="162">
        <f t="shared" si="61"/>
        <v>7</v>
      </c>
      <c r="CI20" s="148">
        <v>416.7</v>
      </c>
      <c r="CJ20" s="136">
        <f t="shared" si="62"/>
        <v>9</v>
      </c>
      <c r="CK20" s="163"/>
      <c r="CL20" s="164"/>
      <c r="CM20" s="163">
        <v>91.9</v>
      </c>
      <c r="CN20" s="164">
        <f t="shared" si="63"/>
        <v>23</v>
      </c>
      <c r="CO20" s="163"/>
      <c r="CP20" s="134" t="e">
        <f t="shared" si="64"/>
        <v>#N/A</v>
      </c>
      <c r="CQ20" s="148">
        <v>22.7</v>
      </c>
      <c r="CR20" s="134">
        <f t="shared" si="65"/>
        <v>22</v>
      </c>
      <c r="CS20" s="148"/>
      <c r="CT20" s="134" t="e">
        <f t="shared" si="66"/>
        <v>#N/A</v>
      </c>
      <c r="CU20" s="152">
        <v>90.7</v>
      </c>
      <c r="CV20" s="151">
        <f t="shared" si="8"/>
        <v>7</v>
      </c>
      <c r="CW20" s="165">
        <v>107.4</v>
      </c>
      <c r="CX20" s="151">
        <f t="shared" si="67"/>
        <v>17</v>
      </c>
      <c r="CY20" s="152">
        <v>100</v>
      </c>
      <c r="CZ20" s="151">
        <f>RANK(CY20,$CY$5:$CY$31,1)</f>
        <v>16</v>
      </c>
      <c r="DA20" s="165">
        <v>53.7</v>
      </c>
      <c r="DB20" s="151">
        <v>2</v>
      </c>
      <c r="DC20" s="134" t="s">
        <v>72</v>
      </c>
      <c r="DD20" s="134"/>
      <c r="DE20" s="148">
        <v>100</v>
      </c>
      <c r="DF20" s="134">
        <f t="shared" si="68"/>
        <v>4</v>
      </c>
      <c r="DG20" s="161">
        <v>41</v>
      </c>
      <c r="DH20" s="134">
        <f t="shared" si="69"/>
        <v>19</v>
      </c>
      <c r="DI20" s="161">
        <v>63</v>
      </c>
      <c r="DJ20" s="134">
        <f t="shared" si="70"/>
        <v>21</v>
      </c>
      <c r="DK20" s="149">
        <v>102.2</v>
      </c>
      <c r="DL20" s="151">
        <f t="shared" si="9"/>
        <v>13</v>
      </c>
      <c r="DM20" s="149">
        <v>87.2</v>
      </c>
      <c r="DN20" s="134">
        <f t="shared" si="10"/>
        <v>24</v>
      </c>
      <c r="DO20" s="148">
        <v>1</v>
      </c>
      <c r="DP20" s="134">
        <f t="shared" si="71"/>
        <v>1</v>
      </c>
      <c r="DQ20" s="148"/>
      <c r="DR20" s="134" t="e">
        <f t="shared" si="72"/>
        <v>#N/A</v>
      </c>
      <c r="DS20" s="148">
        <v>1</v>
      </c>
      <c r="DT20" s="134">
        <f t="shared" si="73"/>
        <v>1</v>
      </c>
      <c r="DU20" s="166" t="s">
        <v>130</v>
      </c>
      <c r="DV20" s="172"/>
      <c r="DW20" s="166" t="s">
        <v>142</v>
      </c>
      <c r="DX20" s="164"/>
      <c r="DY20" s="168">
        <v>0</v>
      </c>
      <c r="DZ20" s="169">
        <v>1</v>
      </c>
      <c r="EA20" s="168">
        <v>65.2</v>
      </c>
      <c r="EB20" s="134">
        <v>11</v>
      </c>
      <c r="EC20" s="173">
        <v>0</v>
      </c>
      <c r="ED20" s="175">
        <v>1</v>
      </c>
      <c r="EE20" s="168" t="s">
        <v>167</v>
      </c>
      <c r="EF20" s="164">
        <v>11</v>
      </c>
      <c r="EG20" s="170">
        <v>0</v>
      </c>
      <c r="EH20" s="164">
        <f t="shared" si="88"/>
        <v>26</v>
      </c>
      <c r="EI20" s="170">
        <v>0</v>
      </c>
      <c r="EJ20" s="164">
        <f t="shared" si="12"/>
        <v>23</v>
      </c>
      <c r="EK20" s="134"/>
      <c r="EL20" s="134" t="e">
        <f t="shared" si="13"/>
        <v>#N/A</v>
      </c>
      <c r="EM20" s="148">
        <v>98.1</v>
      </c>
      <c r="EN20" s="134">
        <f t="shared" si="14"/>
        <v>19</v>
      </c>
      <c r="EO20" s="148"/>
      <c r="EP20" s="134" t="e">
        <f t="shared" si="15"/>
        <v>#N/A</v>
      </c>
      <c r="EQ20" s="134">
        <v>22</v>
      </c>
      <c r="ER20" s="134">
        <f t="shared" si="16"/>
        <v>24</v>
      </c>
      <c r="ES20" s="134"/>
      <c r="ET20" s="134" t="e">
        <f t="shared" si="17"/>
        <v>#N/A</v>
      </c>
      <c r="EU20" s="148">
        <v>65.4</v>
      </c>
      <c r="EV20" s="134">
        <f t="shared" si="18"/>
        <v>17</v>
      </c>
      <c r="EW20" s="134"/>
      <c r="EX20" s="134" t="e">
        <f t="shared" si="19"/>
        <v>#N/A</v>
      </c>
      <c r="EY20" s="134"/>
      <c r="EZ20" s="134" t="e">
        <f t="shared" si="20"/>
        <v>#N/A</v>
      </c>
      <c r="FA20" s="134"/>
      <c r="FB20" s="134" t="e">
        <f t="shared" si="21"/>
        <v>#N/A</v>
      </c>
      <c r="FC20" s="171"/>
      <c r="FD20" s="134" t="e">
        <f t="shared" si="22"/>
        <v>#N/A</v>
      </c>
      <c r="FE20" s="171"/>
      <c r="FF20" s="134" t="e">
        <f t="shared" si="23"/>
        <v>#N/A</v>
      </c>
      <c r="FG20" s="148">
        <v>75</v>
      </c>
      <c r="FH20" s="134">
        <f t="shared" si="24"/>
        <v>11</v>
      </c>
      <c r="FI20" s="148"/>
      <c r="FJ20" s="134" t="e">
        <f t="shared" si="25"/>
        <v>#N/A</v>
      </c>
      <c r="FK20" s="171">
        <v>298.85</v>
      </c>
      <c r="FL20" s="134">
        <f t="shared" si="26"/>
        <v>17</v>
      </c>
      <c r="FM20" s="134"/>
      <c r="FN20" s="134" t="e">
        <f t="shared" si="27"/>
        <v>#N/A</v>
      </c>
      <c r="FO20" s="95">
        <v>158.3</v>
      </c>
      <c r="FP20" s="94">
        <f t="shared" si="74"/>
        <v>22</v>
      </c>
      <c r="FQ20" s="95">
        <v>0</v>
      </c>
      <c r="FR20" s="117">
        <f t="shared" si="75"/>
        <v>23</v>
      </c>
      <c r="FS20" s="78">
        <v>61.3</v>
      </c>
      <c r="FT20" s="96">
        <f t="shared" si="83"/>
        <v>7</v>
      </c>
      <c r="FU20" s="78">
        <v>179.3</v>
      </c>
      <c r="FV20" s="96">
        <f t="shared" si="28"/>
        <v>26</v>
      </c>
      <c r="FW20" s="98">
        <v>0</v>
      </c>
      <c r="FX20" s="96">
        <f t="shared" si="76"/>
        <v>24</v>
      </c>
      <c r="FY20" s="98">
        <v>0</v>
      </c>
      <c r="FZ20" s="96">
        <f t="shared" si="77"/>
        <v>24</v>
      </c>
      <c r="GA20" s="95">
        <v>78</v>
      </c>
      <c r="GB20" s="96">
        <f t="shared" si="78"/>
        <v>19</v>
      </c>
      <c r="GC20" s="95">
        <v>81</v>
      </c>
      <c r="GD20" s="96">
        <f t="shared" si="79"/>
        <v>20</v>
      </c>
      <c r="GE20" s="98">
        <v>66.66</v>
      </c>
      <c r="GF20" s="96">
        <f t="shared" si="29"/>
        <v>8</v>
      </c>
      <c r="GG20" s="98">
        <v>62.96</v>
      </c>
      <c r="GH20" s="96">
        <f t="shared" si="30"/>
        <v>8</v>
      </c>
      <c r="GI20" s="117">
        <v>36.8</v>
      </c>
      <c r="GJ20" s="96">
        <f t="shared" si="31"/>
        <v>11</v>
      </c>
      <c r="GK20" s="117">
        <v>20.3</v>
      </c>
      <c r="GL20" s="96">
        <f>RANK(GK20,$GK$5:GK$31,1)</f>
        <v>1</v>
      </c>
      <c r="GM20" s="99">
        <f t="shared" si="32"/>
        <v>15</v>
      </c>
      <c r="GN20" s="99">
        <f t="shared" si="84"/>
        <v>16</v>
      </c>
      <c r="GO20" s="101">
        <f t="shared" si="80"/>
        <v>12.2</v>
      </c>
      <c r="GP20" s="101">
        <f t="shared" si="81"/>
        <v>13.1</v>
      </c>
    </row>
    <row r="21" spans="1:198" ht="22.5" customHeight="1">
      <c r="A21" s="91" t="s">
        <v>18</v>
      </c>
      <c r="B21" s="92" t="e">
        <f t="shared" si="33"/>
        <v>#N/A</v>
      </c>
      <c r="C21" s="92" t="e">
        <f t="shared" si="34"/>
        <v>#N/A</v>
      </c>
      <c r="D21" s="148">
        <v>0</v>
      </c>
      <c r="E21" s="134">
        <f t="shared" si="35"/>
        <v>2</v>
      </c>
      <c r="F21" s="148">
        <v>0</v>
      </c>
      <c r="G21" s="134">
        <f aca="true" t="shared" si="89" ref="G21:G31">RANK(F21,$F$5:$F$31,0)</f>
        <v>2</v>
      </c>
      <c r="H21" s="148">
        <v>74.7</v>
      </c>
      <c r="I21" s="149">
        <f t="shared" si="37"/>
        <v>26</v>
      </c>
      <c r="J21" s="150">
        <v>12.2</v>
      </c>
      <c r="K21" s="151">
        <f t="shared" si="38"/>
        <v>27</v>
      </c>
      <c r="L21" s="151" t="e">
        <f>RANK(#REF!,#REF!,0)</f>
        <v>#REF!</v>
      </c>
      <c r="M21" s="134">
        <v>88.61721460432844</v>
      </c>
      <c r="N21" s="135">
        <f t="shared" si="39"/>
        <v>24</v>
      </c>
      <c r="O21" s="134">
        <v>89.31767337807607</v>
      </c>
      <c r="P21" s="136">
        <f t="shared" si="40"/>
        <v>16</v>
      </c>
      <c r="Q21" s="134">
        <v>100.28328611898016</v>
      </c>
      <c r="R21" s="151">
        <f t="shared" si="41"/>
        <v>16</v>
      </c>
      <c r="S21" s="134">
        <v>94.63276836158192</v>
      </c>
      <c r="T21" s="151">
        <f t="shared" si="42"/>
        <v>15</v>
      </c>
      <c r="U21" s="137">
        <v>90.84636614535418</v>
      </c>
      <c r="V21" s="151">
        <f t="shared" si="0"/>
        <v>17</v>
      </c>
      <c r="W21" s="137">
        <v>105.41772151898734</v>
      </c>
      <c r="X21" s="151">
        <f t="shared" si="1"/>
        <v>7</v>
      </c>
      <c r="Y21" s="134">
        <v>157.46652935118433</v>
      </c>
      <c r="Z21" s="151">
        <f t="shared" si="2"/>
        <v>3</v>
      </c>
      <c r="AA21" s="134">
        <v>95.27795945062132</v>
      </c>
      <c r="AB21" s="151">
        <f>RANK(AA21,$AA$5:$AA$31,0)</f>
        <v>6</v>
      </c>
      <c r="AC21" s="152">
        <v>104.49705624451961</v>
      </c>
      <c r="AD21" s="151">
        <f t="shared" si="43"/>
        <v>2</v>
      </c>
      <c r="AE21" s="152">
        <v>103.2796732340221</v>
      </c>
      <c r="AF21" s="151">
        <f t="shared" si="44"/>
        <v>19</v>
      </c>
      <c r="AG21" s="152">
        <v>111.5</v>
      </c>
      <c r="AH21" s="151">
        <f t="shared" si="82"/>
        <v>2</v>
      </c>
      <c r="AI21" s="152">
        <v>113</v>
      </c>
      <c r="AJ21" s="151">
        <f t="shared" si="45"/>
        <v>3</v>
      </c>
      <c r="AK21" s="153">
        <v>61.4</v>
      </c>
      <c r="AL21" s="151">
        <f t="shared" si="46"/>
        <v>19</v>
      </c>
      <c r="AM21" s="153" t="s">
        <v>72</v>
      </c>
      <c r="AN21" s="151"/>
      <c r="AO21" s="153">
        <v>5.98</v>
      </c>
      <c r="AP21" s="151">
        <f t="shared" si="85"/>
        <v>9</v>
      </c>
      <c r="AQ21" s="153" t="s">
        <v>72</v>
      </c>
      <c r="AR21" s="151"/>
      <c r="AS21" s="154">
        <v>868.6</v>
      </c>
      <c r="AT21" s="151">
        <f t="shared" si="48"/>
        <v>19</v>
      </c>
      <c r="AU21" s="154">
        <v>1023.4</v>
      </c>
      <c r="AV21" s="151">
        <f t="shared" si="49"/>
        <v>25</v>
      </c>
      <c r="AW21" s="154">
        <v>100</v>
      </c>
      <c r="AX21" s="151">
        <f>RANK(AW21,$AW$5:$AW$31,0)</f>
        <v>2</v>
      </c>
      <c r="AY21" s="155">
        <v>72.6</v>
      </c>
      <c r="AZ21" s="151">
        <f t="shared" si="5"/>
        <v>18</v>
      </c>
      <c r="BA21" s="154">
        <v>2.2</v>
      </c>
      <c r="BB21" s="151">
        <f>RANK(BA21,$BA$5:$BA$31,0)</f>
        <v>16</v>
      </c>
      <c r="BC21" s="155">
        <v>1.6</v>
      </c>
      <c r="BD21" s="151">
        <f aca="true" t="shared" si="90" ref="BD21:BD27">RANK(BC21,$BC$5:$BC$31,0)</f>
        <v>17</v>
      </c>
      <c r="BE21" s="154" t="s">
        <v>73</v>
      </c>
      <c r="BF21" s="134"/>
      <c r="BG21" s="154" t="s">
        <v>73</v>
      </c>
      <c r="BH21" s="134"/>
      <c r="BI21" s="154" t="s">
        <v>73</v>
      </c>
      <c r="BJ21" s="134"/>
      <c r="BK21" s="154" t="s">
        <v>73</v>
      </c>
      <c r="BL21" s="156"/>
      <c r="BM21" s="157">
        <v>47.2</v>
      </c>
      <c r="BN21" s="158">
        <f t="shared" si="51"/>
        <v>4</v>
      </c>
      <c r="BO21" s="159">
        <v>43.2</v>
      </c>
      <c r="BP21" s="160">
        <f t="shared" si="52"/>
        <v>13</v>
      </c>
      <c r="BQ21" s="161">
        <v>116.9</v>
      </c>
      <c r="BR21" s="160">
        <f t="shared" si="53"/>
        <v>7</v>
      </c>
      <c r="BS21" s="148">
        <v>98.3</v>
      </c>
      <c r="BT21" s="138">
        <f t="shared" si="54"/>
        <v>21</v>
      </c>
      <c r="BU21" s="148">
        <v>62.8</v>
      </c>
      <c r="BV21" s="134" t="e">
        <f t="shared" si="55"/>
        <v>#REF!</v>
      </c>
      <c r="BW21" s="148">
        <v>156.7</v>
      </c>
      <c r="BX21" s="134" t="e">
        <f t="shared" si="56"/>
        <v>#REF!</v>
      </c>
      <c r="BY21" s="148">
        <v>9.5</v>
      </c>
      <c r="BZ21" s="134" t="e">
        <f t="shared" si="57"/>
        <v>#REF!</v>
      </c>
      <c r="CA21" s="148">
        <v>31.8</v>
      </c>
      <c r="CB21" s="134" t="e">
        <f t="shared" si="58"/>
        <v>#REF!</v>
      </c>
      <c r="CC21" s="148">
        <v>5.4</v>
      </c>
      <c r="CD21" s="134">
        <f t="shared" si="59"/>
        <v>19</v>
      </c>
      <c r="CE21" s="148"/>
      <c r="CF21" s="137" t="e">
        <f t="shared" si="60"/>
        <v>#N/A</v>
      </c>
      <c r="CG21" s="148">
        <v>386.2</v>
      </c>
      <c r="CH21" s="162">
        <f t="shared" si="61"/>
        <v>11</v>
      </c>
      <c r="CI21" s="148">
        <v>381.2</v>
      </c>
      <c r="CJ21" s="136">
        <f t="shared" si="62"/>
        <v>12</v>
      </c>
      <c r="CK21" s="163"/>
      <c r="CL21" s="164"/>
      <c r="CM21" s="163">
        <v>94.9</v>
      </c>
      <c r="CN21" s="164">
        <f t="shared" si="63"/>
        <v>18</v>
      </c>
      <c r="CO21" s="163"/>
      <c r="CP21" s="134" t="e">
        <f t="shared" si="64"/>
        <v>#N/A</v>
      </c>
      <c r="CQ21" s="148">
        <v>22.4</v>
      </c>
      <c r="CR21" s="134">
        <f t="shared" si="65"/>
        <v>21</v>
      </c>
      <c r="CS21" s="148"/>
      <c r="CT21" s="134" t="e">
        <f t="shared" si="66"/>
        <v>#N/A</v>
      </c>
      <c r="CU21" s="152">
        <v>229.2</v>
      </c>
      <c r="CV21" s="151">
        <f t="shared" si="8"/>
        <v>23</v>
      </c>
      <c r="CW21" s="165">
        <v>105.8</v>
      </c>
      <c r="CX21" s="151">
        <f t="shared" si="67"/>
        <v>15</v>
      </c>
      <c r="CY21" s="152" t="s">
        <v>164</v>
      </c>
      <c r="CZ21" s="151">
        <v>1</v>
      </c>
      <c r="DA21" s="152" t="s">
        <v>164</v>
      </c>
      <c r="DB21" s="151">
        <v>1</v>
      </c>
      <c r="DC21" s="134" t="s">
        <v>72</v>
      </c>
      <c r="DD21" s="134"/>
      <c r="DE21" s="148">
        <v>3.271904681580319</v>
      </c>
      <c r="DF21" s="134">
        <f t="shared" si="68"/>
        <v>1</v>
      </c>
      <c r="DG21" s="161">
        <v>32</v>
      </c>
      <c r="DH21" s="134">
        <f t="shared" si="69"/>
        <v>23</v>
      </c>
      <c r="DI21" s="161">
        <v>45</v>
      </c>
      <c r="DJ21" s="134">
        <f t="shared" si="70"/>
        <v>25</v>
      </c>
      <c r="DK21" s="152">
        <v>106.4</v>
      </c>
      <c r="DL21" s="151">
        <f t="shared" si="9"/>
        <v>11</v>
      </c>
      <c r="DM21" s="149">
        <v>83.2</v>
      </c>
      <c r="DN21" s="134">
        <f t="shared" si="10"/>
        <v>25</v>
      </c>
      <c r="DO21" s="148">
        <v>1</v>
      </c>
      <c r="DP21" s="134">
        <f t="shared" si="71"/>
        <v>1</v>
      </c>
      <c r="DQ21" s="148"/>
      <c r="DR21" s="134" t="e">
        <f t="shared" si="72"/>
        <v>#N/A</v>
      </c>
      <c r="DS21" s="148">
        <v>1</v>
      </c>
      <c r="DT21" s="134">
        <f t="shared" si="73"/>
        <v>1</v>
      </c>
      <c r="DU21" s="166" t="s">
        <v>131</v>
      </c>
      <c r="DV21" s="172"/>
      <c r="DW21" s="166" t="s">
        <v>143</v>
      </c>
      <c r="DX21" s="164"/>
      <c r="DY21" s="168">
        <v>72.5</v>
      </c>
      <c r="DZ21" s="169">
        <v>14</v>
      </c>
      <c r="EA21" s="168">
        <v>88.1</v>
      </c>
      <c r="EB21" s="134">
        <v>13</v>
      </c>
      <c r="EC21" s="168" t="s">
        <v>167</v>
      </c>
      <c r="ED21" s="175">
        <v>14</v>
      </c>
      <c r="EE21" s="168">
        <v>729.2857142857142</v>
      </c>
      <c r="EF21" s="164">
        <v>13</v>
      </c>
      <c r="EG21" s="170">
        <v>28.5</v>
      </c>
      <c r="EH21" s="164">
        <f t="shared" si="88"/>
        <v>25</v>
      </c>
      <c r="EI21" s="170">
        <v>179.4</v>
      </c>
      <c r="EJ21" s="164">
        <f t="shared" si="12"/>
        <v>1</v>
      </c>
      <c r="EK21" s="134"/>
      <c r="EL21" s="134" t="e">
        <f t="shared" si="13"/>
        <v>#N/A</v>
      </c>
      <c r="EM21" s="148">
        <v>98</v>
      </c>
      <c r="EN21" s="134">
        <f t="shared" si="14"/>
        <v>20</v>
      </c>
      <c r="EO21" s="148"/>
      <c r="EP21" s="134" t="e">
        <f t="shared" si="15"/>
        <v>#N/A</v>
      </c>
      <c r="EQ21" s="134">
        <v>28</v>
      </c>
      <c r="ER21" s="134">
        <f t="shared" si="16"/>
        <v>13</v>
      </c>
      <c r="ES21" s="134"/>
      <c r="ET21" s="134" t="e">
        <f t="shared" si="17"/>
        <v>#N/A</v>
      </c>
      <c r="EU21" s="148">
        <v>84</v>
      </c>
      <c r="EV21" s="134">
        <f t="shared" si="18"/>
        <v>1</v>
      </c>
      <c r="EW21" s="134"/>
      <c r="EX21" s="134" t="e">
        <f t="shared" si="19"/>
        <v>#N/A</v>
      </c>
      <c r="EY21" s="134"/>
      <c r="EZ21" s="134" t="e">
        <f t="shared" si="20"/>
        <v>#N/A</v>
      </c>
      <c r="FA21" s="134"/>
      <c r="FB21" s="134" t="e">
        <f t="shared" si="21"/>
        <v>#N/A</v>
      </c>
      <c r="FC21" s="171"/>
      <c r="FD21" s="134" t="e">
        <f t="shared" si="22"/>
        <v>#N/A</v>
      </c>
      <c r="FE21" s="171"/>
      <c r="FF21" s="134" t="e">
        <f t="shared" si="23"/>
        <v>#N/A</v>
      </c>
      <c r="FG21" s="148">
        <v>80</v>
      </c>
      <c r="FH21" s="134">
        <f t="shared" si="24"/>
        <v>5</v>
      </c>
      <c r="FI21" s="148"/>
      <c r="FJ21" s="134" t="e">
        <f t="shared" si="25"/>
        <v>#N/A</v>
      </c>
      <c r="FK21" s="171">
        <v>317.8</v>
      </c>
      <c r="FL21" s="134">
        <f t="shared" si="26"/>
        <v>10</v>
      </c>
      <c r="FM21" s="134"/>
      <c r="FN21" s="134" t="e">
        <f t="shared" si="27"/>
        <v>#N/A</v>
      </c>
      <c r="FO21" s="95">
        <v>117.6</v>
      </c>
      <c r="FP21" s="94">
        <f t="shared" si="74"/>
        <v>24</v>
      </c>
      <c r="FQ21" s="95">
        <v>213.7</v>
      </c>
      <c r="FR21" s="117">
        <f t="shared" si="75"/>
        <v>6</v>
      </c>
      <c r="FS21" s="78">
        <v>107.9</v>
      </c>
      <c r="FT21" s="96">
        <f t="shared" si="83"/>
        <v>24</v>
      </c>
      <c r="FU21" s="78">
        <v>141.2</v>
      </c>
      <c r="FV21" s="96">
        <f t="shared" si="28"/>
        <v>24</v>
      </c>
      <c r="FW21" s="98">
        <v>116.87</v>
      </c>
      <c r="FX21" s="96">
        <f t="shared" si="76"/>
        <v>20</v>
      </c>
      <c r="FY21" s="98">
        <v>184.75</v>
      </c>
      <c r="FZ21" s="96">
        <f t="shared" si="77"/>
        <v>19</v>
      </c>
      <c r="GA21" s="95">
        <v>88</v>
      </c>
      <c r="GB21" s="96">
        <f t="shared" si="78"/>
        <v>15</v>
      </c>
      <c r="GC21" s="95">
        <v>92</v>
      </c>
      <c r="GD21" s="96">
        <f t="shared" si="79"/>
        <v>15</v>
      </c>
      <c r="GE21" s="98">
        <v>70.97</v>
      </c>
      <c r="GF21" s="96">
        <f t="shared" si="29"/>
        <v>4</v>
      </c>
      <c r="GG21" s="98">
        <v>70.97</v>
      </c>
      <c r="GH21" s="96">
        <f t="shared" si="30"/>
        <v>4</v>
      </c>
      <c r="GI21" s="117">
        <v>30.8</v>
      </c>
      <c r="GJ21" s="96">
        <f t="shared" si="31"/>
        <v>6</v>
      </c>
      <c r="GK21" s="117">
        <v>35</v>
      </c>
      <c r="GL21" s="96">
        <f>RANK(GK21,$GK$5:GK$31,1)</f>
        <v>16</v>
      </c>
      <c r="GM21" s="99">
        <f t="shared" si="32"/>
        <v>18</v>
      </c>
      <c r="GN21" s="99">
        <f t="shared" si="84"/>
        <v>20</v>
      </c>
      <c r="GO21" s="101">
        <f t="shared" si="80"/>
        <v>13.043478260869565</v>
      </c>
      <c r="GP21" s="101">
        <f t="shared" si="81"/>
        <v>13.714285714285714</v>
      </c>
    </row>
    <row r="22" spans="1:198" ht="22.5" customHeight="1">
      <c r="A22" s="91" t="s">
        <v>19</v>
      </c>
      <c r="B22" s="92" t="e">
        <f t="shared" si="33"/>
        <v>#N/A</v>
      </c>
      <c r="C22" s="92" t="e">
        <f t="shared" si="34"/>
        <v>#N/A</v>
      </c>
      <c r="D22" s="148">
        <v>0</v>
      </c>
      <c r="E22" s="134">
        <f t="shared" si="35"/>
        <v>2</v>
      </c>
      <c r="F22" s="148">
        <v>0</v>
      </c>
      <c r="G22" s="134">
        <f t="shared" si="89"/>
        <v>2</v>
      </c>
      <c r="H22" s="148">
        <v>671.9</v>
      </c>
      <c r="I22" s="149">
        <f t="shared" si="37"/>
        <v>18</v>
      </c>
      <c r="J22" s="150">
        <v>765.4</v>
      </c>
      <c r="K22" s="151">
        <f t="shared" si="38"/>
        <v>18</v>
      </c>
      <c r="L22" s="151" t="e">
        <f>RANK(#REF!,#REF!,0)</f>
        <v>#REF!</v>
      </c>
      <c r="M22" s="134">
        <v>90.58565955117679</v>
      </c>
      <c r="N22" s="135">
        <f t="shared" si="39"/>
        <v>22</v>
      </c>
      <c r="O22" s="134">
        <v>90.60422960725076</v>
      </c>
      <c r="P22" s="136">
        <f t="shared" si="40"/>
        <v>14</v>
      </c>
      <c r="Q22" s="134">
        <v>103.18246110325317</v>
      </c>
      <c r="R22" s="151">
        <f t="shared" si="41"/>
        <v>12</v>
      </c>
      <c r="S22" s="134">
        <v>86.70322138450994</v>
      </c>
      <c r="T22" s="151">
        <f t="shared" si="42"/>
        <v>20</v>
      </c>
      <c r="U22" s="137">
        <v>94.50144698763484</v>
      </c>
      <c r="V22" s="151">
        <f t="shared" si="0"/>
        <v>15</v>
      </c>
      <c r="W22" s="137">
        <v>104.8162583518931</v>
      </c>
      <c r="X22" s="151">
        <f t="shared" si="1"/>
        <v>9</v>
      </c>
      <c r="Y22" s="134"/>
      <c r="Z22" s="151"/>
      <c r="AA22" s="134"/>
      <c r="AB22" s="151"/>
      <c r="AC22" s="152">
        <v>102.14021286441462</v>
      </c>
      <c r="AD22" s="151">
        <f t="shared" si="43"/>
        <v>14</v>
      </c>
      <c r="AE22" s="152">
        <v>103.42391954986232</v>
      </c>
      <c r="AF22" s="151">
        <f t="shared" si="44"/>
        <v>18</v>
      </c>
      <c r="AG22" s="152">
        <v>95</v>
      </c>
      <c r="AH22" s="151">
        <f t="shared" si="82"/>
        <v>21</v>
      </c>
      <c r="AI22" s="152">
        <v>105</v>
      </c>
      <c r="AJ22" s="151">
        <f t="shared" si="45"/>
        <v>16</v>
      </c>
      <c r="AK22" s="153">
        <v>226.3</v>
      </c>
      <c r="AL22" s="151">
        <f t="shared" si="46"/>
        <v>4</v>
      </c>
      <c r="AM22" s="153" t="s">
        <v>72</v>
      </c>
      <c r="AN22" s="151"/>
      <c r="AO22" s="153">
        <v>68.86</v>
      </c>
      <c r="AP22" s="151">
        <f t="shared" si="85"/>
        <v>2</v>
      </c>
      <c r="AQ22" s="153" t="s">
        <v>72</v>
      </c>
      <c r="AR22" s="151"/>
      <c r="AS22" s="154">
        <v>972.7</v>
      </c>
      <c r="AT22" s="151">
        <f t="shared" si="48"/>
        <v>15</v>
      </c>
      <c r="AU22" s="154">
        <v>1161.1</v>
      </c>
      <c r="AV22" s="151">
        <f t="shared" si="49"/>
        <v>22</v>
      </c>
      <c r="AW22" s="154" t="s">
        <v>73</v>
      </c>
      <c r="AX22" s="151"/>
      <c r="AY22" s="155" t="s">
        <v>174</v>
      </c>
      <c r="AZ22" s="151"/>
      <c r="BA22" s="154" t="s">
        <v>73</v>
      </c>
      <c r="BB22" s="151"/>
      <c r="BC22" s="155" t="s">
        <v>174</v>
      </c>
      <c r="BD22" s="151"/>
      <c r="BE22" s="154" t="s">
        <v>73</v>
      </c>
      <c r="BF22" s="134"/>
      <c r="BG22" s="154" t="s">
        <v>73</v>
      </c>
      <c r="BH22" s="134"/>
      <c r="BI22" s="154" t="s">
        <v>73</v>
      </c>
      <c r="BJ22" s="134"/>
      <c r="BK22" s="154" t="s">
        <v>73</v>
      </c>
      <c r="BL22" s="156"/>
      <c r="BM22" s="157">
        <v>42.9</v>
      </c>
      <c r="BN22" s="158">
        <f t="shared" si="51"/>
        <v>19</v>
      </c>
      <c r="BO22" s="159">
        <v>39.1</v>
      </c>
      <c r="BP22" s="160">
        <f t="shared" si="52"/>
        <v>23</v>
      </c>
      <c r="BQ22" s="161">
        <v>114.6</v>
      </c>
      <c r="BR22" s="160">
        <f t="shared" si="53"/>
        <v>11</v>
      </c>
      <c r="BS22" s="148">
        <v>106</v>
      </c>
      <c r="BT22" s="138">
        <f t="shared" si="54"/>
        <v>6</v>
      </c>
      <c r="BU22" s="148">
        <v>197.3</v>
      </c>
      <c r="BV22" s="134" t="e">
        <f t="shared" si="55"/>
        <v>#REF!</v>
      </c>
      <c r="BW22" s="148">
        <v>16.1</v>
      </c>
      <c r="BX22" s="134" t="e">
        <f t="shared" si="56"/>
        <v>#REF!</v>
      </c>
      <c r="BY22" s="148">
        <v>41.8</v>
      </c>
      <c r="BZ22" s="134" t="e">
        <f t="shared" si="57"/>
        <v>#REF!</v>
      </c>
      <c r="CA22" s="148">
        <v>850.6</v>
      </c>
      <c r="CB22" s="134" t="e">
        <f t="shared" si="58"/>
        <v>#REF!</v>
      </c>
      <c r="CC22" s="148">
        <v>4.4</v>
      </c>
      <c r="CD22" s="134">
        <f t="shared" si="59"/>
        <v>16</v>
      </c>
      <c r="CE22" s="148"/>
      <c r="CF22" s="137" t="e">
        <f t="shared" si="60"/>
        <v>#N/A</v>
      </c>
      <c r="CG22" s="148">
        <v>340</v>
      </c>
      <c r="CH22" s="162">
        <f t="shared" si="61"/>
        <v>15</v>
      </c>
      <c r="CI22" s="148">
        <v>347.2</v>
      </c>
      <c r="CJ22" s="136">
        <f t="shared" si="62"/>
        <v>17</v>
      </c>
      <c r="CK22" s="163"/>
      <c r="CL22" s="164"/>
      <c r="CM22" s="163">
        <v>97.7</v>
      </c>
      <c r="CN22" s="164">
        <f t="shared" si="63"/>
        <v>9</v>
      </c>
      <c r="CO22" s="163"/>
      <c r="CP22" s="134" t="e">
        <f t="shared" si="64"/>
        <v>#N/A</v>
      </c>
      <c r="CQ22" s="148">
        <v>24.6</v>
      </c>
      <c r="CR22" s="134">
        <f t="shared" si="65"/>
        <v>25</v>
      </c>
      <c r="CS22" s="148"/>
      <c r="CT22" s="134" t="e">
        <f t="shared" si="66"/>
        <v>#N/A</v>
      </c>
      <c r="CU22" s="152">
        <v>135.6</v>
      </c>
      <c r="CV22" s="151">
        <f t="shared" si="8"/>
        <v>16</v>
      </c>
      <c r="CW22" s="165">
        <v>78.8</v>
      </c>
      <c r="CX22" s="151">
        <f t="shared" si="67"/>
        <v>8</v>
      </c>
      <c r="CY22" s="152" t="s">
        <v>164</v>
      </c>
      <c r="CZ22" s="151">
        <v>1</v>
      </c>
      <c r="DA22" s="152" t="s">
        <v>164</v>
      </c>
      <c r="DB22" s="151">
        <v>1</v>
      </c>
      <c r="DC22" s="134" t="s">
        <v>72</v>
      </c>
      <c r="DD22" s="134"/>
      <c r="DE22" s="148">
        <v>145.91934321043027</v>
      </c>
      <c r="DF22" s="134">
        <f t="shared" si="68"/>
        <v>13</v>
      </c>
      <c r="DG22" s="161">
        <v>52</v>
      </c>
      <c r="DH22" s="134">
        <f t="shared" si="69"/>
        <v>15</v>
      </c>
      <c r="DI22" s="161">
        <v>253</v>
      </c>
      <c r="DJ22" s="134">
        <f t="shared" si="70"/>
        <v>2</v>
      </c>
      <c r="DK22" s="149">
        <v>113.5</v>
      </c>
      <c r="DL22" s="151">
        <f t="shared" si="9"/>
        <v>5</v>
      </c>
      <c r="DM22" s="149">
        <v>92.4</v>
      </c>
      <c r="DN22" s="134">
        <f t="shared" si="10"/>
        <v>19</v>
      </c>
      <c r="DO22" s="148">
        <v>1</v>
      </c>
      <c r="DP22" s="134">
        <f t="shared" si="71"/>
        <v>1</v>
      </c>
      <c r="DQ22" s="148"/>
      <c r="DR22" s="134" t="e">
        <f t="shared" si="72"/>
        <v>#N/A</v>
      </c>
      <c r="DS22" s="148">
        <v>1</v>
      </c>
      <c r="DT22" s="134">
        <f t="shared" si="73"/>
        <v>1</v>
      </c>
      <c r="DU22" s="166" t="s">
        <v>132</v>
      </c>
      <c r="DV22" s="172"/>
      <c r="DW22" s="166" t="s">
        <v>144</v>
      </c>
      <c r="DX22" s="164"/>
      <c r="DY22" s="168">
        <v>26</v>
      </c>
      <c r="DZ22" s="169">
        <v>13</v>
      </c>
      <c r="EA22" s="168">
        <v>133.20000000000005</v>
      </c>
      <c r="EB22" s="134">
        <v>16</v>
      </c>
      <c r="EC22" s="168">
        <v>105</v>
      </c>
      <c r="ED22" s="175">
        <v>13</v>
      </c>
      <c r="EE22" s="168">
        <v>124.57564575645756</v>
      </c>
      <c r="EF22" s="164">
        <v>18</v>
      </c>
      <c r="EG22" s="170">
        <v>214.3</v>
      </c>
      <c r="EH22" s="164">
        <f t="shared" si="88"/>
        <v>5</v>
      </c>
      <c r="EI22" s="170">
        <v>0</v>
      </c>
      <c r="EJ22" s="164">
        <f t="shared" si="12"/>
        <v>23</v>
      </c>
      <c r="EK22" s="134"/>
      <c r="EL22" s="134" t="e">
        <f t="shared" si="13"/>
        <v>#N/A</v>
      </c>
      <c r="EM22" s="148">
        <v>101.9</v>
      </c>
      <c r="EN22" s="134">
        <f t="shared" si="14"/>
        <v>14</v>
      </c>
      <c r="EO22" s="148"/>
      <c r="EP22" s="134" t="e">
        <f t="shared" si="15"/>
        <v>#N/A</v>
      </c>
      <c r="EQ22" s="134">
        <v>48</v>
      </c>
      <c r="ER22" s="134">
        <f t="shared" si="16"/>
        <v>2</v>
      </c>
      <c r="ES22" s="134"/>
      <c r="ET22" s="134" t="e">
        <f t="shared" si="17"/>
        <v>#N/A</v>
      </c>
      <c r="EU22" s="148">
        <v>79.5</v>
      </c>
      <c r="EV22" s="134">
        <f t="shared" si="18"/>
        <v>3</v>
      </c>
      <c r="EW22" s="134"/>
      <c r="EX22" s="134" t="e">
        <f t="shared" si="19"/>
        <v>#N/A</v>
      </c>
      <c r="EY22" s="134"/>
      <c r="EZ22" s="134" t="e">
        <f t="shared" si="20"/>
        <v>#N/A</v>
      </c>
      <c r="FA22" s="134"/>
      <c r="FB22" s="134" t="e">
        <f t="shared" si="21"/>
        <v>#N/A</v>
      </c>
      <c r="FC22" s="171"/>
      <c r="FD22" s="134" t="e">
        <f t="shared" si="22"/>
        <v>#N/A</v>
      </c>
      <c r="FE22" s="171"/>
      <c r="FF22" s="134" t="e">
        <f t="shared" si="23"/>
        <v>#N/A</v>
      </c>
      <c r="FG22" s="148">
        <v>83.2</v>
      </c>
      <c r="FH22" s="134">
        <f t="shared" si="24"/>
        <v>3</v>
      </c>
      <c r="FI22" s="148"/>
      <c r="FJ22" s="134" t="e">
        <f t="shared" si="25"/>
        <v>#N/A</v>
      </c>
      <c r="FK22" s="171">
        <v>243.95</v>
      </c>
      <c r="FL22" s="134">
        <f t="shared" si="26"/>
        <v>26</v>
      </c>
      <c r="FM22" s="134"/>
      <c r="FN22" s="134" t="e">
        <f t="shared" si="27"/>
        <v>#N/A</v>
      </c>
      <c r="FO22" s="95">
        <v>115</v>
      </c>
      <c r="FP22" s="94">
        <f t="shared" si="74"/>
        <v>25</v>
      </c>
      <c r="FQ22" s="95">
        <v>0</v>
      </c>
      <c r="FR22" s="117">
        <f t="shared" si="75"/>
        <v>23</v>
      </c>
      <c r="FS22" s="78">
        <v>109.1</v>
      </c>
      <c r="FT22" s="96">
        <f t="shared" si="83"/>
        <v>25</v>
      </c>
      <c r="FU22" s="78">
        <v>76</v>
      </c>
      <c r="FV22" s="96">
        <f t="shared" si="28"/>
        <v>10</v>
      </c>
      <c r="FW22" s="98">
        <v>104</v>
      </c>
      <c r="FX22" s="96">
        <f t="shared" si="76"/>
        <v>21</v>
      </c>
      <c r="FY22" s="98">
        <v>98</v>
      </c>
      <c r="FZ22" s="96">
        <f t="shared" si="77"/>
        <v>22</v>
      </c>
      <c r="GA22" s="95">
        <v>65</v>
      </c>
      <c r="GB22" s="96">
        <f t="shared" si="78"/>
        <v>27</v>
      </c>
      <c r="GC22" s="95">
        <v>65</v>
      </c>
      <c r="GD22" s="96">
        <f t="shared" si="79"/>
        <v>27</v>
      </c>
      <c r="GE22" s="98">
        <v>68.08</v>
      </c>
      <c r="GF22" s="96">
        <f t="shared" si="29"/>
        <v>7</v>
      </c>
      <c r="GG22" s="98">
        <v>68.08</v>
      </c>
      <c r="GH22" s="96">
        <f t="shared" si="30"/>
        <v>5</v>
      </c>
      <c r="GI22" s="117">
        <v>43.9</v>
      </c>
      <c r="GJ22" s="96">
        <f t="shared" si="31"/>
        <v>20</v>
      </c>
      <c r="GK22" s="117">
        <v>41.7</v>
      </c>
      <c r="GL22" s="96">
        <f>RANK(GK22,$GK$5:GK$31,1)</f>
        <v>22</v>
      </c>
      <c r="GM22" s="99">
        <f t="shared" si="32"/>
        <v>20</v>
      </c>
      <c r="GN22" s="99">
        <f t="shared" si="84"/>
        <v>24</v>
      </c>
      <c r="GO22" s="101">
        <f t="shared" si="80"/>
        <v>13.8</v>
      </c>
      <c r="GP22" s="101">
        <f t="shared" si="81"/>
        <v>15.61111111111111</v>
      </c>
    </row>
    <row r="23" spans="1:198" ht="22.5" customHeight="1">
      <c r="A23" s="91" t="s">
        <v>20</v>
      </c>
      <c r="B23" s="92" t="e">
        <f t="shared" si="33"/>
        <v>#N/A</v>
      </c>
      <c r="C23" s="92" t="e">
        <f t="shared" si="34"/>
        <v>#N/A</v>
      </c>
      <c r="D23" s="148">
        <v>0</v>
      </c>
      <c r="E23" s="134">
        <f t="shared" si="35"/>
        <v>2</v>
      </c>
      <c r="F23" s="148">
        <v>0</v>
      </c>
      <c r="G23" s="134">
        <f t="shared" si="89"/>
        <v>2</v>
      </c>
      <c r="H23" s="148">
        <v>2861.5</v>
      </c>
      <c r="I23" s="149">
        <f t="shared" si="37"/>
        <v>10</v>
      </c>
      <c r="J23" s="150">
        <v>3163.3</v>
      </c>
      <c r="K23" s="151">
        <f t="shared" si="38"/>
        <v>10</v>
      </c>
      <c r="L23" s="151" t="e">
        <f>RANK(#REF!,#REF!,0)</f>
        <v>#REF!</v>
      </c>
      <c r="M23" s="134">
        <v>104.4967880085653</v>
      </c>
      <c r="N23" s="135">
        <f t="shared" si="39"/>
        <v>5</v>
      </c>
      <c r="O23" s="134">
        <v>64.75409836065575</v>
      </c>
      <c r="P23" s="136">
        <f t="shared" si="40"/>
        <v>24</v>
      </c>
      <c r="Q23" s="134">
        <v>99.55947136563876</v>
      </c>
      <c r="R23" s="151">
        <f t="shared" si="41"/>
        <v>19</v>
      </c>
      <c r="S23" s="134">
        <v>52.21238938053098</v>
      </c>
      <c r="T23" s="151">
        <f t="shared" si="42"/>
        <v>26</v>
      </c>
      <c r="U23" s="137">
        <v>125.39317222861526</v>
      </c>
      <c r="V23" s="151">
        <f t="shared" si="0"/>
        <v>2</v>
      </c>
      <c r="W23" s="137">
        <v>113.36800244723158</v>
      </c>
      <c r="X23" s="151">
        <f t="shared" si="1"/>
        <v>6</v>
      </c>
      <c r="Y23" s="134">
        <v>342.9660023446659</v>
      </c>
      <c r="Z23" s="151">
        <f>RANK(Y23,$Y$5:$Y$31,0)</f>
        <v>2</v>
      </c>
      <c r="AA23" s="134">
        <v>34.0198256708255</v>
      </c>
      <c r="AB23" s="151">
        <f>RANK(AA23,$AA$5:$AA$31,0)</f>
        <v>11</v>
      </c>
      <c r="AC23" s="152">
        <v>101.9</v>
      </c>
      <c r="AD23" s="151">
        <f t="shared" si="43"/>
        <v>17</v>
      </c>
      <c r="AE23" s="152">
        <v>102.88402439600965</v>
      </c>
      <c r="AF23" s="151">
        <f t="shared" si="44"/>
        <v>23</v>
      </c>
      <c r="AG23" s="152">
        <v>99.5</v>
      </c>
      <c r="AH23" s="151">
        <f t="shared" si="82"/>
        <v>15</v>
      </c>
      <c r="AI23" s="152">
        <v>103.4</v>
      </c>
      <c r="AJ23" s="151">
        <f t="shared" si="45"/>
        <v>19</v>
      </c>
      <c r="AK23" s="153">
        <v>133.3</v>
      </c>
      <c r="AL23" s="151">
        <f t="shared" si="46"/>
        <v>11</v>
      </c>
      <c r="AM23" s="153">
        <v>83</v>
      </c>
      <c r="AN23" s="151">
        <f t="shared" si="47"/>
        <v>14</v>
      </c>
      <c r="AO23" s="153">
        <v>1.41</v>
      </c>
      <c r="AP23" s="151">
        <f t="shared" si="85"/>
        <v>17</v>
      </c>
      <c r="AQ23" s="153">
        <v>2.32</v>
      </c>
      <c r="AR23" s="151">
        <f t="shared" si="3"/>
        <v>12</v>
      </c>
      <c r="AS23" s="154">
        <v>2995.8</v>
      </c>
      <c r="AT23" s="151">
        <f t="shared" si="48"/>
        <v>3</v>
      </c>
      <c r="AU23" s="154">
        <v>3375.8</v>
      </c>
      <c r="AV23" s="151">
        <f t="shared" si="49"/>
        <v>4</v>
      </c>
      <c r="AW23" s="154">
        <v>97.5</v>
      </c>
      <c r="AX23" s="151">
        <f>RANK(AW23,$AW$5:$AW$31,0)</f>
        <v>19</v>
      </c>
      <c r="AY23" s="155">
        <v>96.8</v>
      </c>
      <c r="AZ23" s="151">
        <f>RANK(AY23,$AY$5:$AY$31,0)</f>
        <v>8</v>
      </c>
      <c r="BA23" s="154">
        <v>194.3</v>
      </c>
      <c r="BB23" s="151">
        <f>RANK(BA23,$BA$5:$BA$31,0)</f>
        <v>3</v>
      </c>
      <c r="BC23" s="155">
        <v>202.4</v>
      </c>
      <c r="BD23" s="151">
        <f t="shared" si="90"/>
        <v>4</v>
      </c>
      <c r="BE23" s="154">
        <v>22.2</v>
      </c>
      <c r="BF23" s="134">
        <f>RANK(BE23,$BE$5:$BE$31,0)</f>
        <v>7</v>
      </c>
      <c r="BG23" s="154">
        <v>42.9</v>
      </c>
      <c r="BH23" s="134">
        <f t="shared" si="50"/>
        <v>2</v>
      </c>
      <c r="BI23" s="154" t="s">
        <v>73</v>
      </c>
      <c r="BJ23" s="134" t="s">
        <v>72</v>
      </c>
      <c r="BK23" s="154">
        <v>9.9</v>
      </c>
      <c r="BL23" s="156">
        <f>RANK(BK23,$BK$5:$BK$31,0)</f>
        <v>1</v>
      </c>
      <c r="BM23" s="157">
        <v>44.8</v>
      </c>
      <c r="BN23" s="158">
        <f t="shared" si="51"/>
        <v>9</v>
      </c>
      <c r="BO23" s="159">
        <v>41.6</v>
      </c>
      <c r="BP23" s="160">
        <f t="shared" si="52"/>
        <v>18</v>
      </c>
      <c r="BQ23" s="161">
        <v>108.1</v>
      </c>
      <c r="BR23" s="160">
        <f t="shared" si="53"/>
        <v>17</v>
      </c>
      <c r="BS23" s="148">
        <v>96.8</v>
      </c>
      <c r="BT23" s="138">
        <f t="shared" si="54"/>
        <v>24</v>
      </c>
      <c r="BU23" s="148">
        <v>97.1</v>
      </c>
      <c r="BV23" s="134" t="e">
        <f t="shared" si="55"/>
        <v>#REF!</v>
      </c>
      <c r="BW23" s="148">
        <v>335.7</v>
      </c>
      <c r="BX23" s="134" t="e">
        <f t="shared" si="56"/>
        <v>#REF!</v>
      </c>
      <c r="BY23" s="148">
        <v>69.8</v>
      </c>
      <c r="BZ23" s="134" t="e">
        <f t="shared" si="57"/>
        <v>#REF!</v>
      </c>
      <c r="CA23" s="148">
        <v>176.6</v>
      </c>
      <c r="CB23" s="134" t="e">
        <f t="shared" si="58"/>
        <v>#REF!</v>
      </c>
      <c r="CC23" s="148">
        <v>14.7</v>
      </c>
      <c r="CD23" s="134">
        <f t="shared" si="59"/>
        <v>25</v>
      </c>
      <c r="CE23" s="148"/>
      <c r="CF23" s="137" t="e">
        <f t="shared" si="60"/>
        <v>#N/A</v>
      </c>
      <c r="CG23" s="148">
        <v>403.9</v>
      </c>
      <c r="CH23" s="162">
        <f t="shared" si="61"/>
        <v>9</v>
      </c>
      <c r="CI23" s="148">
        <v>420.8</v>
      </c>
      <c r="CJ23" s="136">
        <f t="shared" si="62"/>
        <v>8</v>
      </c>
      <c r="CK23" s="163"/>
      <c r="CL23" s="164"/>
      <c r="CM23" s="163">
        <v>83.6</v>
      </c>
      <c r="CN23" s="164">
        <f t="shared" si="63"/>
        <v>27</v>
      </c>
      <c r="CO23" s="163"/>
      <c r="CP23" s="134" t="e">
        <f t="shared" si="64"/>
        <v>#N/A</v>
      </c>
      <c r="CQ23" s="148">
        <v>15.4</v>
      </c>
      <c r="CR23" s="134">
        <f t="shared" si="65"/>
        <v>5</v>
      </c>
      <c r="CS23" s="148"/>
      <c r="CT23" s="134" t="e">
        <f t="shared" si="66"/>
        <v>#N/A</v>
      </c>
      <c r="CU23" s="152">
        <v>104.6</v>
      </c>
      <c r="CV23" s="151">
        <f t="shared" si="8"/>
        <v>10</v>
      </c>
      <c r="CW23" s="165">
        <v>86.4</v>
      </c>
      <c r="CX23" s="151">
        <f t="shared" si="67"/>
        <v>9</v>
      </c>
      <c r="CY23" s="152" t="s">
        <v>164</v>
      </c>
      <c r="CZ23" s="151">
        <v>1</v>
      </c>
      <c r="DA23" s="152" t="s">
        <v>164</v>
      </c>
      <c r="DB23" s="151">
        <v>1</v>
      </c>
      <c r="DC23" s="134" t="s">
        <v>72</v>
      </c>
      <c r="DD23" s="134"/>
      <c r="DE23" s="148">
        <v>160.19881829027815</v>
      </c>
      <c r="DF23" s="134">
        <f t="shared" si="68"/>
        <v>15</v>
      </c>
      <c r="DG23" s="161">
        <v>87</v>
      </c>
      <c r="DH23" s="134">
        <f t="shared" si="69"/>
        <v>7</v>
      </c>
      <c r="DI23" s="161">
        <v>72</v>
      </c>
      <c r="DJ23" s="134">
        <f t="shared" si="70"/>
        <v>18</v>
      </c>
      <c r="DK23" s="152">
        <v>96.5</v>
      </c>
      <c r="DL23" s="151">
        <f t="shared" si="9"/>
        <v>20</v>
      </c>
      <c r="DM23" s="149">
        <v>83.1</v>
      </c>
      <c r="DN23" s="134">
        <f t="shared" si="10"/>
        <v>26</v>
      </c>
      <c r="DO23" s="148">
        <v>1</v>
      </c>
      <c r="DP23" s="134">
        <f t="shared" si="71"/>
        <v>1</v>
      </c>
      <c r="DQ23" s="148"/>
      <c r="DR23" s="134" t="e">
        <f t="shared" si="72"/>
        <v>#N/A</v>
      </c>
      <c r="DS23" s="148">
        <v>1</v>
      </c>
      <c r="DT23" s="134">
        <f t="shared" si="73"/>
        <v>1</v>
      </c>
      <c r="DU23" s="166" t="s">
        <v>129</v>
      </c>
      <c r="DV23" s="172"/>
      <c r="DW23" s="166" t="s">
        <v>121</v>
      </c>
      <c r="DX23" s="164"/>
      <c r="DY23" s="168">
        <v>-28.6</v>
      </c>
      <c r="DZ23" s="169">
        <v>8</v>
      </c>
      <c r="EA23" s="168">
        <v>0</v>
      </c>
      <c r="EB23" s="134">
        <v>1</v>
      </c>
      <c r="EC23" s="168">
        <v>60.3</v>
      </c>
      <c r="ED23" s="175">
        <v>4</v>
      </c>
      <c r="EE23" s="173">
        <v>0</v>
      </c>
      <c r="EF23" s="164">
        <v>1</v>
      </c>
      <c r="EG23" s="170">
        <v>142.6</v>
      </c>
      <c r="EH23" s="164">
        <f t="shared" si="88"/>
        <v>11</v>
      </c>
      <c r="EI23" s="170">
        <v>25.5</v>
      </c>
      <c r="EJ23" s="164">
        <f t="shared" si="12"/>
        <v>15</v>
      </c>
      <c r="EK23" s="134"/>
      <c r="EL23" s="134" t="e">
        <f t="shared" si="13"/>
        <v>#N/A</v>
      </c>
      <c r="EM23" s="148">
        <v>85.1</v>
      </c>
      <c r="EN23" s="134">
        <f t="shared" si="14"/>
        <v>27</v>
      </c>
      <c r="EO23" s="148"/>
      <c r="EP23" s="134" t="e">
        <f t="shared" si="15"/>
        <v>#N/A</v>
      </c>
      <c r="EQ23" s="134">
        <v>32</v>
      </c>
      <c r="ER23" s="134">
        <f t="shared" si="16"/>
        <v>6</v>
      </c>
      <c r="ES23" s="134"/>
      <c r="ET23" s="134" t="e">
        <f t="shared" si="17"/>
        <v>#N/A</v>
      </c>
      <c r="EU23" s="148">
        <v>56.8</v>
      </c>
      <c r="EV23" s="134">
        <f t="shared" si="18"/>
        <v>21</v>
      </c>
      <c r="EW23" s="134"/>
      <c r="EX23" s="134" t="e">
        <f t="shared" si="19"/>
        <v>#N/A</v>
      </c>
      <c r="EY23" s="134"/>
      <c r="EZ23" s="134" t="e">
        <f t="shared" si="20"/>
        <v>#N/A</v>
      </c>
      <c r="FA23" s="134"/>
      <c r="FB23" s="134" t="e">
        <f t="shared" si="21"/>
        <v>#N/A</v>
      </c>
      <c r="FC23" s="171"/>
      <c r="FD23" s="134" t="e">
        <f t="shared" si="22"/>
        <v>#N/A</v>
      </c>
      <c r="FE23" s="171"/>
      <c r="FF23" s="134" t="e">
        <f t="shared" si="23"/>
        <v>#N/A</v>
      </c>
      <c r="FG23" s="148">
        <v>69.6</v>
      </c>
      <c r="FH23" s="134">
        <f t="shared" si="24"/>
        <v>19</v>
      </c>
      <c r="FI23" s="148"/>
      <c r="FJ23" s="134" t="e">
        <f t="shared" si="25"/>
        <v>#N/A</v>
      </c>
      <c r="FK23" s="171">
        <v>306.64</v>
      </c>
      <c r="FL23" s="134">
        <f t="shared" si="26"/>
        <v>13</v>
      </c>
      <c r="FM23" s="134"/>
      <c r="FN23" s="134" t="e">
        <f t="shared" si="27"/>
        <v>#N/A</v>
      </c>
      <c r="FO23" s="95">
        <v>790.4</v>
      </c>
      <c r="FP23" s="94">
        <f t="shared" si="74"/>
        <v>3</v>
      </c>
      <c r="FQ23" s="95">
        <v>203</v>
      </c>
      <c r="FR23" s="117">
        <f t="shared" si="75"/>
        <v>8</v>
      </c>
      <c r="FS23" s="78">
        <v>74.8</v>
      </c>
      <c r="FT23" s="96">
        <f t="shared" si="83"/>
        <v>11</v>
      </c>
      <c r="FU23" s="78">
        <v>79.1</v>
      </c>
      <c r="FV23" s="96">
        <f t="shared" si="28"/>
        <v>11</v>
      </c>
      <c r="FW23" s="98">
        <v>152.17</v>
      </c>
      <c r="FX23" s="96">
        <f t="shared" si="76"/>
        <v>14</v>
      </c>
      <c r="FY23" s="98">
        <v>214.62</v>
      </c>
      <c r="FZ23" s="96">
        <f t="shared" si="77"/>
        <v>12</v>
      </c>
      <c r="GA23" s="95">
        <v>122</v>
      </c>
      <c r="GB23" s="96">
        <f t="shared" si="78"/>
        <v>3</v>
      </c>
      <c r="GC23" s="95">
        <v>131</v>
      </c>
      <c r="GD23" s="96">
        <f t="shared" si="79"/>
        <v>2</v>
      </c>
      <c r="GE23" s="98">
        <v>66.03</v>
      </c>
      <c r="GF23" s="96">
        <f t="shared" si="29"/>
        <v>9</v>
      </c>
      <c r="GG23" s="98">
        <v>62.26</v>
      </c>
      <c r="GH23" s="96">
        <f t="shared" si="30"/>
        <v>10</v>
      </c>
      <c r="GI23" s="97">
        <v>39</v>
      </c>
      <c r="GJ23" s="96">
        <f t="shared" si="31"/>
        <v>16</v>
      </c>
      <c r="GK23" s="117">
        <v>39</v>
      </c>
      <c r="GL23" s="96">
        <f>RANK(GK23,$GK$5:GK$31,1)</f>
        <v>20</v>
      </c>
      <c r="GM23" s="99">
        <f t="shared" si="32"/>
        <v>7</v>
      </c>
      <c r="GN23" s="99">
        <f t="shared" si="84"/>
        <v>15</v>
      </c>
      <c r="GO23" s="101">
        <f t="shared" si="80"/>
        <v>10.391304347826088</v>
      </c>
      <c r="GP23" s="101">
        <f t="shared" si="81"/>
        <v>13</v>
      </c>
    </row>
    <row r="24" spans="1:198" ht="22.5" customHeight="1">
      <c r="A24" s="91" t="s">
        <v>21</v>
      </c>
      <c r="B24" s="92" t="e">
        <f t="shared" si="33"/>
        <v>#N/A</v>
      </c>
      <c r="C24" s="92" t="e">
        <f t="shared" si="34"/>
        <v>#N/A</v>
      </c>
      <c r="D24" s="148">
        <v>0</v>
      </c>
      <c r="E24" s="134">
        <f t="shared" si="35"/>
        <v>2</v>
      </c>
      <c r="F24" s="148">
        <v>0</v>
      </c>
      <c r="G24" s="134">
        <f t="shared" si="89"/>
        <v>2</v>
      </c>
      <c r="H24" s="148">
        <v>2001.6</v>
      </c>
      <c r="I24" s="149">
        <f t="shared" si="37"/>
        <v>13</v>
      </c>
      <c r="J24" s="150">
        <v>1687.5</v>
      </c>
      <c r="K24" s="151">
        <f t="shared" si="38"/>
        <v>15</v>
      </c>
      <c r="L24" s="151" t="e">
        <f>RANK(#REF!,#REF!,0)</f>
        <v>#REF!</v>
      </c>
      <c r="M24" s="134">
        <v>98.9620403321471</v>
      </c>
      <c r="N24" s="135">
        <f t="shared" si="39"/>
        <v>14</v>
      </c>
      <c r="O24" s="134">
        <v>85.6607731495355</v>
      </c>
      <c r="P24" s="136">
        <f t="shared" si="40"/>
        <v>17</v>
      </c>
      <c r="Q24" s="134">
        <v>99.85688729874776</v>
      </c>
      <c r="R24" s="151">
        <f t="shared" si="41"/>
        <v>18</v>
      </c>
      <c r="S24" s="134">
        <v>90.03941239699033</v>
      </c>
      <c r="T24" s="151">
        <f t="shared" si="42"/>
        <v>17</v>
      </c>
      <c r="U24" s="137">
        <v>92.06787687450671</v>
      </c>
      <c r="V24" s="151">
        <f t="shared" si="0"/>
        <v>16</v>
      </c>
      <c r="W24" s="137">
        <v>90.14144877839692</v>
      </c>
      <c r="X24" s="151">
        <f t="shared" si="1"/>
        <v>16</v>
      </c>
      <c r="Y24" s="134">
        <v>100</v>
      </c>
      <c r="Z24" s="151">
        <f>RANK(Y24,$Y$5:$Y$31,0)</f>
        <v>7</v>
      </c>
      <c r="AA24" s="134">
        <v>89.33333333333333</v>
      </c>
      <c r="AB24" s="151">
        <f>RANK(AA24,$AA$5:$AA$31,0)</f>
        <v>7</v>
      </c>
      <c r="AC24" s="152">
        <v>101.30043985465673</v>
      </c>
      <c r="AD24" s="151">
        <f t="shared" si="43"/>
        <v>24</v>
      </c>
      <c r="AE24" s="152">
        <v>104.55476900149033</v>
      </c>
      <c r="AF24" s="151">
        <f t="shared" si="44"/>
        <v>12</v>
      </c>
      <c r="AG24" s="152">
        <v>102.1</v>
      </c>
      <c r="AH24" s="151">
        <f t="shared" si="82"/>
        <v>8</v>
      </c>
      <c r="AI24" s="152">
        <v>105.4</v>
      </c>
      <c r="AJ24" s="151">
        <f t="shared" si="45"/>
        <v>13</v>
      </c>
      <c r="AK24" s="153">
        <v>374.3</v>
      </c>
      <c r="AL24" s="151">
        <f t="shared" si="46"/>
        <v>3</v>
      </c>
      <c r="AM24" s="153">
        <v>68.2</v>
      </c>
      <c r="AN24" s="151">
        <f t="shared" si="47"/>
        <v>17</v>
      </c>
      <c r="AO24" s="153">
        <v>142.04</v>
      </c>
      <c r="AP24" s="151">
        <f t="shared" si="85"/>
        <v>1</v>
      </c>
      <c r="AQ24" s="153">
        <v>96.91</v>
      </c>
      <c r="AR24" s="151">
        <f t="shared" si="3"/>
        <v>2</v>
      </c>
      <c r="AS24" s="154">
        <v>1029.7</v>
      </c>
      <c r="AT24" s="151">
        <f t="shared" si="48"/>
        <v>14</v>
      </c>
      <c r="AU24" s="154">
        <v>2118.6</v>
      </c>
      <c r="AV24" s="151">
        <f t="shared" si="49"/>
        <v>12</v>
      </c>
      <c r="AW24" s="154">
        <v>100</v>
      </c>
      <c r="AX24" s="151">
        <f>RANK(AW24,$AW$5:$AW$31,0)</f>
        <v>2</v>
      </c>
      <c r="AY24" s="155">
        <v>119.8</v>
      </c>
      <c r="AZ24" s="151">
        <f>RANK(AY24,$AY$5:$AY$31,0)</f>
        <v>2</v>
      </c>
      <c r="BA24" s="154">
        <v>76.4</v>
      </c>
      <c r="BB24" s="151">
        <f>RANK(BA24,$BA$5:$BA$31,0)</f>
        <v>9</v>
      </c>
      <c r="BC24" s="155">
        <v>92.4</v>
      </c>
      <c r="BD24" s="151">
        <f t="shared" si="90"/>
        <v>9</v>
      </c>
      <c r="BE24" s="154" t="s">
        <v>73</v>
      </c>
      <c r="BF24" s="134" t="s">
        <v>72</v>
      </c>
      <c r="BG24" s="154" t="s">
        <v>73</v>
      </c>
      <c r="BH24" s="134" t="s">
        <v>72</v>
      </c>
      <c r="BI24" s="154" t="s">
        <v>73</v>
      </c>
      <c r="BJ24" s="134" t="s">
        <v>72</v>
      </c>
      <c r="BK24" s="154" t="s">
        <v>73</v>
      </c>
      <c r="BL24" s="156" t="s">
        <v>72</v>
      </c>
      <c r="BM24" s="157">
        <v>50.9</v>
      </c>
      <c r="BN24" s="158">
        <f t="shared" si="51"/>
        <v>1</v>
      </c>
      <c r="BO24" s="159">
        <v>41</v>
      </c>
      <c r="BP24" s="160">
        <f t="shared" si="52"/>
        <v>20</v>
      </c>
      <c r="BQ24" s="161">
        <v>122.9</v>
      </c>
      <c r="BR24" s="160">
        <f t="shared" si="53"/>
        <v>4</v>
      </c>
      <c r="BS24" s="148">
        <v>86.8</v>
      </c>
      <c r="BT24" s="138">
        <f t="shared" si="54"/>
        <v>27</v>
      </c>
      <c r="BU24" s="148">
        <v>3038.1</v>
      </c>
      <c r="BV24" s="134" t="e">
        <f t="shared" si="55"/>
        <v>#REF!</v>
      </c>
      <c r="BW24" s="148">
        <v>32.1</v>
      </c>
      <c r="BX24" s="134" t="e">
        <f t="shared" si="56"/>
        <v>#REF!</v>
      </c>
      <c r="BY24" s="148">
        <v>40.7</v>
      </c>
      <c r="BZ24" s="134" t="e">
        <f t="shared" si="57"/>
        <v>#REF!</v>
      </c>
      <c r="CA24" s="148">
        <v>309.2</v>
      </c>
      <c r="CB24" s="134" t="e">
        <f t="shared" si="58"/>
        <v>#REF!</v>
      </c>
      <c r="CC24" s="148">
        <v>0</v>
      </c>
      <c r="CD24" s="134">
        <f t="shared" si="59"/>
        <v>1</v>
      </c>
      <c r="CE24" s="148"/>
      <c r="CF24" s="137" t="e">
        <f t="shared" si="60"/>
        <v>#N/A</v>
      </c>
      <c r="CG24" s="148">
        <v>461.2</v>
      </c>
      <c r="CH24" s="162">
        <f t="shared" si="61"/>
        <v>5</v>
      </c>
      <c r="CI24" s="148">
        <v>405.5</v>
      </c>
      <c r="CJ24" s="136">
        <f t="shared" si="62"/>
        <v>10</v>
      </c>
      <c r="CK24" s="163"/>
      <c r="CL24" s="164"/>
      <c r="CM24" s="163">
        <v>96.9</v>
      </c>
      <c r="CN24" s="164">
        <f t="shared" si="63"/>
        <v>14</v>
      </c>
      <c r="CO24" s="163"/>
      <c r="CP24" s="134" t="e">
        <f t="shared" si="64"/>
        <v>#N/A</v>
      </c>
      <c r="CQ24" s="148">
        <v>19.2</v>
      </c>
      <c r="CR24" s="134">
        <f t="shared" si="65"/>
        <v>13</v>
      </c>
      <c r="CS24" s="148"/>
      <c r="CT24" s="134" t="e">
        <f t="shared" si="66"/>
        <v>#N/A</v>
      </c>
      <c r="CU24" s="152">
        <v>53.3</v>
      </c>
      <c r="CV24" s="151">
        <f t="shared" si="8"/>
        <v>2</v>
      </c>
      <c r="CW24" s="165">
        <v>185.2</v>
      </c>
      <c r="CX24" s="151">
        <f t="shared" si="67"/>
        <v>20</v>
      </c>
      <c r="CY24" s="152">
        <v>97.3</v>
      </c>
      <c r="CZ24" s="151">
        <v>9</v>
      </c>
      <c r="DA24" s="165">
        <v>100</v>
      </c>
      <c r="DB24" s="151">
        <f>RANK(DA24,$DA$5:$DA$31,1)</f>
        <v>14</v>
      </c>
      <c r="DC24" s="134" t="s">
        <v>72</v>
      </c>
      <c r="DD24" s="134"/>
      <c r="DE24" s="148">
        <v>1645.425697921419</v>
      </c>
      <c r="DF24" s="134">
        <f t="shared" si="68"/>
        <v>25</v>
      </c>
      <c r="DG24" s="161">
        <v>246</v>
      </c>
      <c r="DH24" s="134">
        <f t="shared" si="69"/>
        <v>1</v>
      </c>
      <c r="DI24" s="161">
        <v>137</v>
      </c>
      <c r="DJ24" s="134">
        <f t="shared" si="70"/>
        <v>10</v>
      </c>
      <c r="DK24" s="149">
        <v>91.9</v>
      </c>
      <c r="DL24" s="151">
        <f t="shared" si="9"/>
        <v>21</v>
      </c>
      <c r="DM24" s="149">
        <v>103.7</v>
      </c>
      <c r="DN24" s="134">
        <f t="shared" si="10"/>
        <v>12</v>
      </c>
      <c r="DO24" s="148">
        <v>1</v>
      </c>
      <c r="DP24" s="134">
        <f t="shared" si="71"/>
        <v>1</v>
      </c>
      <c r="DQ24" s="148"/>
      <c r="DR24" s="134" t="e">
        <f t="shared" si="72"/>
        <v>#N/A</v>
      </c>
      <c r="DS24" s="148">
        <v>1</v>
      </c>
      <c r="DT24" s="134">
        <f t="shared" si="73"/>
        <v>1</v>
      </c>
      <c r="DU24" s="166" t="s">
        <v>133</v>
      </c>
      <c r="DV24" s="172"/>
      <c r="DW24" s="166" t="s">
        <v>145</v>
      </c>
      <c r="DX24" s="164"/>
      <c r="DY24" s="168">
        <v>0</v>
      </c>
      <c r="DZ24" s="169">
        <v>1</v>
      </c>
      <c r="EA24" s="168">
        <v>0</v>
      </c>
      <c r="EB24" s="134">
        <v>1</v>
      </c>
      <c r="EC24" s="173">
        <v>0</v>
      </c>
      <c r="ED24" s="175">
        <v>1</v>
      </c>
      <c r="EE24" s="173">
        <v>0</v>
      </c>
      <c r="EF24" s="164">
        <v>1</v>
      </c>
      <c r="EG24" s="170">
        <v>102.7</v>
      </c>
      <c r="EH24" s="164">
        <f t="shared" si="88"/>
        <v>17</v>
      </c>
      <c r="EI24" s="170">
        <v>92.6</v>
      </c>
      <c r="EJ24" s="164">
        <f t="shared" si="12"/>
        <v>4</v>
      </c>
      <c r="EK24" s="134"/>
      <c r="EL24" s="134" t="e">
        <f t="shared" si="13"/>
        <v>#N/A</v>
      </c>
      <c r="EM24" s="148">
        <v>94.7</v>
      </c>
      <c r="EN24" s="134">
        <f t="shared" si="14"/>
        <v>25</v>
      </c>
      <c r="EO24" s="148"/>
      <c r="EP24" s="134" t="e">
        <f t="shared" si="15"/>
        <v>#N/A</v>
      </c>
      <c r="EQ24" s="134">
        <v>32</v>
      </c>
      <c r="ER24" s="134">
        <f t="shared" si="16"/>
        <v>6</v>
      </c>
      <c r="ES24" s="134"/>
      <c r="ET24" s="134" t="e">
        <f t="shared" si="17"/>
        <v>#N/A</v>
      </c>
      <c r="EU24" s="148">
        <v>51.6</v>
      </c>
      <c r="EV24" s="134">
        <f t="shared" si="18"/>
        <v>24</v>
      </c>
      <c r="EW24" s="134"/>
      <c r="EX24" s="134" t="e">
        <f t="shared" si="19"/>
        <v>#N/A</v>
      </c>
      <c r="EY24" s="134"/>
      <c r="EZ24" s="134" t="e">
        <f t="shared" si="20"/>
        <v>#N/A</v>
      </c>
      <c r="FA24" s="134"/>
      <c r="FB24" s="134" t="e">
        <f t="shared" si="21"/>
        <v>#N/A</v>
      </c>
      <c r="FC24" s="171"/>
      <c r="FD24" s="134" t="e">
        <f t="shared" si="22"/>
        <v>#N/A</v>
      </c>
      <c r="FE24" s="171"/>
      <c r="FF24" s="134" t="e">
        <f t="shared" si="23"/>
        <v>#N/A</v>
      </c>
      <c r="FG24" s="148">
        <v>80.6</v>
      </c>
      <c r="FH24" s="134">
        <f t="shared" si="24"/>
        <v>4</v>
      </c>
      <c r="FI24" s="148"/>
      <c r="FJ24" s="134" t="e">
        <f t="shared" si="25"/>
        <v>#N/A</v>
      </c>
      <c r="FK24" s="171">
        <v>294.61</v>
      </c>
      <c r="FL24" s="134">
        <f t="shared" si="26"/>
        <v>20</v>
      </c>
      <c r="FM24" s="134"/>
      <c r="FN24" s="134" t="e">
        <f t="shared" si="27"/>
        <v>#N/A</v>
      </c>
      <c r="FO24" s="95">
        <v>196</v>
      </c>
      <c r="FP24" s="94">
        <f t="shared" si="74"/>
        <v>19</v>
      </c>
      <c r="FQ24" s="95">
        <v>183.1</v>
      </c>
      <c r="FR24" s="117">
        <f t="shared" si="75"/>
        <v>9</v>
      </c>
      <c r="FS24" s="78">
        <v>82.8</v>
      </c>
      <c r="FT24" s="96">
        <f t="shared" si="83"/>
        <v>13</v>
      </c>
      <c r="FU24" s="78">
        <v>69.1</v>
      </c>
      <c r="FV24" s="96">
        <f t="shared" si="28"/>
        <v>9</v>
      </c>
      <c r="FW24" s="98">
        <v>241.83</v>
      </c>
      <c r="FX24" s="96">
        <f t="shared" si="76"/>
        <v>8</v>
      </c>
      <c r="FY24" s="98">
        <v>138.88</v>
      </c>
      <c r="FZ24" s="96">
        <f t="shared" si="77"/>
        <v>21</v>
      </c>
      <c r="GA24" s="95">
        <v>87</v>
      </c>
      <c r="GB24" s="96">
        <f t="shared" si="78"/>
        <v>16</v>
      </c>
      <c r="GC24" s="95">
        <v>91</v>
      </c>
      <c r="GD24" s="96">
        <f t="shared" si="79"/>
        <v>16</v>
      </c>
      <c r="GE24" s="98">
        <v>56.25</v>
      </c>
      <c r="GF24" s="96">
        <f t="shared" si="29"/>
        <v>15</v>
      </c>
      <c r="GG24" s="98">
        <v>56.25</v>
      </c>
      <c r="GH24" s="96">
        <f t="shared" si="30"/>
        <v>15</v>
      </c>
      <c r="GI24" s="117">
        <v>49.8</v>
      </c>
      <c r="GJ24" s="96">
        <f t="shared" si="31"/>
        <v>26</v>
      </c>
      <c r="GK24" s="117">
        <v>39.8</v>
      </c>
      <c r="GL24" s="96">
        <f>RANK(GK24,$GK$5:GK$31,1)</f>
        <v>21</v>
      </c>
      <c r="GM24" s="99">
        <f t="shared" si="32"/>
        <v>6</v>
      </c>
      <c r="GN24" s="99">
        <f t="shared" si="84"/>
        <v>11</v>
      </c>
      <c r="GO24" s="101">
        <f t="shared" si="80"/>
        <v>10.173913043478262</v>
      </c>
      <c r="GP24" s="101">
        <f t="shared" si="81"/>
        <v>11.956521739130435</v>
      </c>
    </row>
    <row r="25" spans="1:198" ht="22.5" customHeight="1">
      <c r="A25" s="91" t="s">
        <v>22</v>
      </c>
      <c r="B25" s="92" t="e">
        <f t="shared" si="33"/>
        <v>#N/A</v>
      </c>
      <c r="C25" s="92" t="e">
        <f t="shared" si="34"/>
        <v>#N/A</v>
      </c>
      <c r="D25" s="148">
        <v>0</v>
      </c>
      <c r="E25" s="134">
        <f t="shared" si="35"/>
        <v>2</v>
      </c>
      <c r="F25" s="148">
        <v>0</v>
      </c>
      <c r="G25" s="134">
        <f t="shared" si="89"/>
        <v>2</v>
      </c>
      <c r="H25" s="148">
        <v>1995.5</v>
      </c>
      <c r="I25" s="149">
        <f t="shared" si="37"/>
        <v>14</v>
      </c>
      <c r="J25" s="150">
        <v>2097.3</v>
      </c>
      <c r="K25" s="151">
        <f t="shared" si="38"/>
        <v>14</v>
      </c>
      <c r="L25" s="151" t="e">
        <f>RANK(#REF!,#REF!,0)</f>
        <v>#REF!</v>
      </c>
      <c r="M25" s="134">
        <v>105.00202784912803</v>
      </c>
      <c r="N25" s="135">
        <f t="shared" si="39"/>
        <v>4</v>
      </c>
      <c r="O25" s="134">
        <v>96.40787949015063</v>
      </c>
      <c r="P25" s="136">
        <f t="shared" si="40"/>
        <v>10</v>
      </c>
      <c r="Q25" s="134">
        <v>105.45767082079931</v>
      </c>
      <c r="R25" s="151">
        <f t="shared" si="41"/>
        <v>8</v>
      </c>
      <c r="S25" s="134">
        <v>101.14099429502852</v>
      </c>
      <c r="T25" s="151">
        <f t="shared" si="42"/>
        <v>10</v>
      </c>
      <c r="U25" s="137">
        <v>97.93051072716916</v>
      </c>
      <c r="V25" s="151">
        <f t="shared" si="0"/>
        <v>10</v>
      </c>
      <c r="W25" s="137">
        <v>80.06979449398992</v>
      </c>
      <c r="X25" s="151">
        <f t="shared" si="1"/>
        <v>23</v>
      </c>
      <c r="Y25" s="134">
        <v>3932062</v>
      </c>
      <c r="Z25" s="151">
        <f>RANK(Y25,$Y$5:$Y$31,0)</f>
        <v>1</v>
      </c>
      <c r="AA25" s="134">
        <v>81.35157583985196</v>
      </c>
      <c r="AB25" s="151">
        <f>RANK(AA25,$AA$5:$AA$31,0)</f>
        <v>8</v>
      </c>
      <c r="AC25" s="152">
        <v>101.9420661674771</v>
      </c>
      <c r="AD25" s="151">
        <f t="shared" si="43"/>
        <v>16</v>
      </c>
      <c r="AE25" s="152">
        <v>102.16737622435916</v>
      </c>
      <c r="AF25" s="151">
        <f t="shared" si="44"/>
        <v>25</v>
      </c>
      <c r="AG25" s="152">
        <v>99.4</v>
      </c>
      <c r="AH25" s="151">
        <f t="shared" si="82"/>
        <v>16</v>
      </c>
      <c r="AI25" s="152">
        <v>105.3</v>
      </c>
      <c r="AJ25" s="151">
        <f t="shared" si="45"/>
        <v>14</v>
      </c>
      <c r="AK25" s="153">
        <v>2.5</v>
      </c>
      <c r="AL25" s="151">
        <f t="shared" si="46"/>
        <v>23</v>
      </c>
      <c r="AM25" s="153">
        <v>8927.9</v>
      </c>
      <c r="AN25" s="151">
        <f t="shared" si="47"/>
        <v>1</v>
      </c>
      <c r="AO25" s="153" t="s">
        <v>72</v>
      </c>
      <c r="AP25" s="151"/>
      <c r="AQ25" s="153">
        <v>253.54</v>
      </c>
      <c r="AR25" s="151">
        <f t="shared" si="3"/>
        <v>1</v>
      </c>
      <c r="AS25" s="154">
        <v>945.7</v>
      </c>
      <c r="AT25" s="151">
        <f t="shared" si="48"/>
        <v>16</v>
      </c>
      <c r="AU25" s="154">
        <v>1300.5</v>
      </c>
      <c r="AV25" s="151">
        <f t="shared" si="49"/>
        <v>18</v>
      </c>
      <c r="AW25" s="154">
        <v>100</v>
      </c>
      <c r="AX25" s="151">
        <f>RANK(AW25,$DA$5:$DA$31,1)</f>
        <v>14</v>
      </c>
      <c r="AY25" s="155" t="s">
        <v>174</v>
      </c>
      <c r="AZ25" s="151"/>
      <c r="BA25" s="154">
        <v>0.1</v>
      </c>
      <c r="BB25" s="151">
        <f>RANK(BA25,$BA$5:$BA$31,0)</f>
        <v>20</v>
      </c>
      <c r="BC25" s="170" t="s">
        <v>173</v>
      </c>
      <c r="BD25" s="151"/>
      <c r="BE25" s="154" t="s">
        <v>73</v>
      </c>
      <c r="BF25" s="134" t="s">
        <v>72</v>
      </c>
      <c r="BG25" s="154" t="s">
        <v>73</v>
      </c>
      <c r="BH25" s="134" t="s">
        <v>72</v>
      </c>
      <c r="BI25" s="154" t="s">
        <v>73</v>
      </c>
      <c r="BJ25" s="134" t="s">
        <v>72</v>
      </c>
      <c r="BK25" s="154" t="s">
        <v>73</v>
      </c>
      <c r="BL25" s="156" t="s">
        <v>72</v>
      </c>
      <c r="BM25" s="157">
        <v>48.4</v>
      </c>
      <c r="BN25" s="158">
        <f t="shared" si="51"/>
        <v>2</v>
      </c>
      <c r="BO25" s="159">
        <v>55.6</v>
      </c>
      <c r="BP25" s="160">
        <f t="shared" si="52"/>
        <v>2</v>
      </c>
      <c r="BQ25" s="161">
        <v>125.7</v>
      </c>
      <c r="BR25" s="160">
        <f t="shared" si="53"/>
        <v>3</v>
      </c>
      <c r="BS25" s="148">
        <v>105.4</v>
      </c>
      <c r="BT25" s="138">
        <f t="shared" si="54"/>
        <v>7</v>
      </c>
      <c r="BU25" s="148">
        <v>423.1</v>
      </c>
      <c r="BV25" s="134" t="e">
        <f t="shared" si="55"/>
        <v>#REF!</v>
      </c>
      <c r="BW25" s="148">
        <v>24.5</v>
      </c>
      <c r="BX25" s="134" t="e">
        <f t="shared" si="56"/>
        <v>#REF!</v>
      </c>
      <c r="BY25" s="148">
        <v>72.9</v>
      </c>
      <c r="BZ25" s="134" t="e">
        <f t="shared" si="57"/>
        <v>#REF!</v>
      </c>
      <c r="CA25" s="148">
        <v>48.5</v>
      </c>
      <c r="CB25" s="134" t="e">
        <f t="shared" si="58"/>
        <v>#REF!</v>
      </c>
      <c r="CC25" s="148">
        <v>9.2</v>
      </c>
      <c r="CD25" s="134">
        <f t="shared" si="59"/>
        <v>22</v>
      </c>
      <c r="CE25" s="148"/>
      <c r="CF25" s="137" t="e">
        <f t="shared" si="60"/>
        <v>#N/A</v>
      </c>
      <c r="CG25" s="148">
        <v>388.3</v>
      </c>
      <c r="CH25" s="162">
        <f t="shared" si="61"/>
        <v>10</v>
      </c>
      <c r="CI25" s="148">
        <v>443.7</v>
      </c>
      <c r="CJ25" s="136">
        <f t="shared" si="62"/>
        <v>5</v>
      </c>
      <c r="CK25" s="163"/>
      <c r="CL25" s="164"/>
      <c r="CM25" s="163">
        <v>97.5</v>
      </c>
      <c r="CN25" s="164">
        <f t="shared" si="63"/>
        <v>11</v>
      </c>
      <c r="CO25" s="163"/>
      <c r="CP25" s="134" t="e">
        <f t="shared" si="64"/>
        <v>#N/A</v>
      </c>
      <c r="CQ25" s="148">
        <v>18.6</v>
      </c>
      <c r="CR25" s="134">
        <f t="shared" si="65"/>
        <v>12</v>
      </c>
      <c r="CS25" s="148"/>
      <c r="CT25" s="134" t="e">
        <f t="shared" si="66"/>
        <v>#N/A</v>
      </c>
      <c r="CU25" s="152">
        <v>122.8</v>
      </c>
      <c r="CV25" s="151">
        <f t="shared" si="8"/>
        <v>13</v>
      </c>
      <c r="CW25" s="165">
        <v>105.7</v>
      </c>
      <c r="CX25" s="151">
        <f t="shared" si="67"/>
        <v>14</v>
      </c>
      <c r="CY25" s="152">
        <v>98.2</v>
      </c>
      <c r="CZ25" s="151">
        <v>10</v>
      </c>
      <c r="DA25" s="165">
        <v>99.3</v>
      </c>
      <c r="DB25" s="151">
        <v>12</v>
      </c>
      <c r="DC25" s="134" t="s">
        <v>72</v>
      </c>
      <c r="DD25" s="134"/>
      <c r="DE25" s="148">
        <v>117.7</v>
      </c>
      <c r="DF25" s="134">
        <f t="shared" si="68"/>
        <v>9</v>
      </c>
      <c r="DG25" s="161">
        <v>29</v>
      </c>
      <c r="DH25" s="134">
        <f t="shared" si="69"/>
        <v>24</v>
      </c>
      <c r="DI25" s="161">
        <v>242</v>
      </c>
      <c r="DJ25" s="134">
        <f t="shared" si="70"/>
        <v>3</v>
      </c>
      <c r="DK25" s="149">
        <v>86.3</v>
      </c>
      <c r="DL25" s="151">
        <f t="shared" si="9"/>
        <v>24</v>
      </c>
      <c r="DM25" s="149">
        <v>91.5</v>
      </c>
      <c r="DN25" s="134">
        <f t="shared" si="10"/>
        <v>20</v>
      </c>
      <c r="DO25" s="148">
        <v>1</v>
      </c>
      <c r="DP25" s="134">
        <f t="shared" si="71"/>
        <v>1</v>
      </c>
      <c r="DQ25" s="148"/>
      <c r="DR25" s="134" t="e">
        <f t="shared" si="72"/>
        <v>#N/A</v>
      </c>
      <c r="DS25" s="148">
        <v>1</v>
      </c>
      <c r="DT25" s="134">
        <f t="shared" si="73"/>
        <v>1</v>
      </c>
      <c r="DU25" s="166" t="s">
        <v>134</v>
      </c>
      <c r="DV25" s="172"/>
      <c r="DW25" s="166" t="s">
        <v>141</v>
      </c>
      <c r="DX25" s="164"/>
      <c r="DY25" s="168">
        <v>340.3</v>
      </c>
      <c r="DZ25" s="169">
        <v>15</v>
      </c>
      <c r="EA25" s="168">
        <v>62.599999999999994</v>
      </c>
      <c r="EB25" s="134">
        <v>9</v>
      </c>
      <c r="EC25" s="168" t="s">
        <v>167</v>
      </c>
      <c r="ED25" s="175">
        <v>15</v>
      </c>
      <c r="EE25" s="168">
        <v>1198.2456140350878</v>
      </c>
      <c r="EF25" s="164">
        <v>10</v>
      </c>
      <c r="EG25" s="170">
        <v>334.7</v>
      </c>
      <c r="EH25" s="164">
        <f t="shared" si="88"/>
        <v>1</v>
      </c>
      <c r="EI25" s="170">
        <v>137.4</v>
      </c>
      <c r="EJ25" s="164">
        <f t="shared" si="12"/>
        <v>3</v>
      </c>
      <c r="EK25" s="134"/>
      <c r="EL25" s="134" t="e">
        <f t="shared" si="13"/>
        <v>#N/A</v>
      </c>
      <c r="EM25" s="148">
        <v>101</v>
      </c>
      <c r="EN25" s="134">
        <f t="shared" si="14"/>
        <v>17</v>
      </c>
      <c r="EO25" s="148"/>
      <c r="EP25" s="134" t="e">
        <f t="shared" si="15"/>
        <v>#N/A</v>
      </c>
      <c r="EQ25" s="134">
        <v>25</v>
      </c>
      <c r="ER25" s="134">
        <f t="shared" si="16"/>
        <v>18</v>
      </c>
      <c r="ES25" s="134"/>
      <c r="ET25" s="134" t="e">
        <f t="shared" si="17"/>
        <v>#N/A</v>
      </c>
      <c r="EU25" s="148">
        <v>71</v>
      </c>
      <c r="EV25" s="134">
        <f t="shared" si="18"/>
        <v>9</v>
      </c>
      <c r="EW25" s="134"/>
      <c r="EX25" s="134" t="e">
        <f t="shared" si="19"/>
        <v>#N/A</v>
      </c>
      <c r="EY25" s="134"/>
      <c r="EZ25" s="134" t="e">
        <f t="shared" si="20"/>
        <v>#N/A</v>
      </c>
      <c r="FA25" s="134"/>
      <c r="FB25" s="134" t="e">
        <f t="shared" si="21"/>
        <v>#N/A</v>
      </c>
      <c r="FC25" s="171"/>
      <c r="FD25" s="134" t="e">
        <f t="shared" si="22"/>
        <v>#N/A</v>
      </c>
      <c r="FE25" s="171"/>
      <c r="FF25" s="134" t="e">
        <f t="shared" si="23"/>
        <v>#N/A</v>
      </c>
      <c r="FG25" s="148">
        <v>66</v>
      </c>
      <c r="FH25" s="134">
        <f t="shared" si="24"/>
        <v>20</v>
      </c>
      <c r="FI25" s="148"/>
      <c r="FJ25" s="134" t="e">
        <f t="shared" si="25"/>
        <v>#N/A</v>
      </c>
      <c r="FK25" s="171">
        <v>312.84</v>
      </c>
      <c r="FL25" s="134">
        <f t="shared" si="26"/>
        <v>11</v>
      </c>
      <c r="FM25" s="134"/>
      <c r="FN25" s="134" t="e">
        <f t="shared" si="27"/>
        <v>#N/A</v>
      </c>
      <c r="FO25" s="95">
        <v>171.9</v>
      </c>
      <c r="FP25" s="94">
        <f t="shared" si="74"/>
        <v>20</v>
      </c>
      <c r="FQ25" s="95">
        <v>238.1</v>
      </c>
      <c r="FR25" s="117">
        <f t="shared" si="75"/>
        <v>5</v>
      </c>
      <c r="FS25" s="78">
        <v>67.1</v>
      </c>
      <c r="FT25" s="96">
        <f t="shared" si="83"/>
        <v>10</v>
      </c>
      <c r="FU25" s="78">
        <v>62.4</v>
      </c>
      <c r="FV25" s="96">
        <f t="shared" si="28"/>
        <v>8</v>
      </c>
      <c r="FW25" s="98">
        <v>666.82</v>
      </c>
      <c r="FX25" s="96">
        <f t="shared" si="76"/>
        <v>1</v>
      </c>
      <c r="FY25" s="98">
        <v>620.39</v>
      </c>
      <c r="FZ25" s="96">
        <f t="shared" si="77"/>
        <v>1</v>
      </c>
      <c r="GA25" s="95">
        <v>73</v>
      </c>
      <c r="GB25" s="96">
        <f t="shared" si="78"/>
        <v>21</v>
      </c>
      <c r="GC25" s="95">
        <v>77</v>
      </c>
      <c r="GD25" s="96">
        <f t="shared" si="79"/>
        <v>22</v>
      </c>
      <c r="GE25" s="98">
        <v>33.33</v>
      </c>
      <c r="GF25" s="96">
        <f t="shared" si="29"/>
        <v>27</v>
      </c>
      <c r="GG25" s="98">
        <v>33.33</v>
      </c>
      <c r="GH25" s="96">
        <f t="shared" si="30"/>
        <v>27</v>
      </c>
      <c r="GI25" s="117">
        <v>27.6</v>
      </c>
      <c r="GJ25" s="96">
        <f t="shared" si="31"/>
        <v>3</v>
      </c>
      <c r="GK25" s="117">
        <v>33.4</v>
      </c>
      <c r="GL25" s="96">
        <f>RANK(GK25,$GK$5:GK$31,1)</f>
        <v>10</v>
      </c>
      <c r="GM25" s="99">
        <f t="shared" si="32"/>
        <v>12</v>
      </c>
      <c r="GN25" s="99">
        <f t="shared" si="84"/>
        <v>6</v>
      </c>
      <c r="GO25" s="101">
        <f t="shared" si="80"/>
        <v>11.454545454545455</v>
      </c>
      <c r="GP25" s="101">
        <f t="shared" si="81"/>
        <v>10.047619047619047</v>
      </c>
    </row>
    <row r="26" spans="1:198" ht="22.5" customHeight="1">
      <c r="A26" s="91" t="s">
        <v>23</v>
      </c>
      <c r="B26" s="92" t="e">
        <f t="shared" si="33"/>
        <v>#N/A</v>
      </c>
      <c r="C26" s="92" t="e">
        <f t="shared" si="34"/>
        <v>#N/A</v>
      </c>
      <c r="D26" s="148">
        <v>0</v>
      </c>
      <c r="E26" s="134">
        <f t="shared" si="35"/>
        <v>2</v>
      </c>
      <c r="F26" s="148">
        <v>0</v>
      </c>
      <c r="G26" s="134">
        <f t="shared" si="89"/>
        <v>2</v>
      </c>
      <c r="H26" s="148">
        <v>8030.3</v>
      </c>
      <c r="I26" s="149">
        <f t="shared" si="37"/>
        <v>3</v>
      </c>
      <c r="J26" s="150">
        <v>12364.8</v>
      </c>
      <c r="K26" s="151">
        <f t="shared" si="38"/>
        <v>2</v>
      </c>
      <c r="L26" s="151" t="e">
        <f>RANK(#REF!,#REF!,0)</f>
        <v>#REF!</v>
      </c>
      <c r="M26" s="134">
        <v>91.6286779941981</v>
      </c>
      <c r="N26" s="135">
        <f t="shared" si="39"/>
        <v>21</v>
      </c>
      <c r="O26" s="134">
        <v>94.70827679782904</v>
      </c>
      <c r="P26" s="136">
        <f t="shared" si="40"/>
        <v>11</v>
      </c>
      <c r="Q26" s="134">
        <v>130.16759776536313</v>
      </c>
      <c r="R26" s="151">
        <f t="shared" si="41"/>
        <v>1</v>
      </c>
      <c r="S26" s="134">
        <v>83.2618025751073</v>
      </c>
      <c r="T26" s="151">
        <f t="shared" si="42"/>
        <v>21</v>
      </c>
      <c r="U26" s="137">
        <v>105.44578313253012</v>
      </c>
      <c r="V26" s="151">
        <f t="shared" si="0"/>
        <v>5</v>
      </c>
      <c r="W26" s="137">
        <v>84.27787934186472</v>
      </c>
      <c r="X26" s="151">
        <f t="shared" si="1"/>
        <v>20</v>
      </c>
      <c r="Y26" s="134">
        <v>123.92011997284975</v>
      </c>
      <c r="Z26" s="151">
        <f>RANK(Y26,$Y$5:$Y$31,0)</f>
        <v>4</v>
      </c>
      <c r="AA26" s="134">
        <v>920.4089387237154</v>
      </c>
      <c r="AB26" s="151">
        <f>RANK(AA26,$AA$5:$AA$31,0)</f>
        <v>1</v>
      </c>
      <c r="AC26" s="152">
        <v>102.40644290123457</v>
      </c>
      <c r="AD26" s="151">
        <f t="shared" si="43"/>
        <v>12</v>
      </c>
      <c r="AE26" s="152">
        <v>103.15809202511478</v>
      </c>
      <c r="AF26" s="151">
        <f t="shared" si="44"/>
        <v>21</v>
      </c>
      <c r="AG26" s="152">
        <v>99.8</v>
      </c>
      <c r="AH26" s="151">
        <f t="shared" si="82"/>
        <v>14</v>
      </c>
      <c r="AI26" s="152">
        <v>108.8</v>
      </c>
      <c r="AJ26" s="151">
        <f t="shared" si="45"/>
        <v>7</v>
      </c>
      <c r="AK26" s="153">
        <v>103.4</v>
      </c>
      <c r="AL26" s="151">
        <f t="shared" si="46"/>
        <v>13</v>
      </c>
      <c r="AM26" s="153">
        <v>70.9</v>
      </c>
      <c r="AN26" s="151">
        <f t="shared" si="47"/>
        <v>16</v>
      </c>
      <c r="AO26" s="153">
        <v>12.15</v>
      </c>
      <c r="AP26" s="151">
        <f t="shared" si="85"/>
        <v>7</v>
      </c>
      <c r="AQ26" s="153">
        <v>7.1</v>
      </c>
      <c r="AR26" s="151">
        <f t="shared" si="3"/>
        <v>8</v>
      </c>
      <c r="AS26" s="154">
        <v>504.8</v>
      </c>
      <c r="AT26" s="151">
        <f t="shared" si="48"/>
        <v>26</v>
      </c>
      <c r="AU26" s="154">
        <v>780.2</v>
      </c>
      <c r="AV26" s="151">
        <f t="shared" si="49"/>
        <v>27</v>
      </c>
      <c r="AW26" s="154">
        <v>1859.5</v>
      </c>
      <c r="AX26" s="151">
        <f>RANK(AW26,$AW$5:$AW$31,0)</f>
        <v>1</v>
      </c>
      <c r="AY26" s="155">
        <v>99.4</v>
      </c>
      <c r="AZ26" s="151">
        <f>RANK(AY26,$AY$5:$AY$31,0)</f>
        <v>5</v>
      </c>
      <c r="BA26" s="154">
        <v>89.6</v>
      </c>
      <c r="BB26" s="151">
        <f>RANK(BA26,$BA$5:$BA$31,0)</f>
        <v>7</v>
      </c>
      <c r="BC26" s="155">
        <v>249.8</v>
      </c>
      <c r="BD26" s="151">
        <f t="shared" si="90"/>
        <v>3</v>
      </c>
      <c r="BE26" s="154">
        <v>10</v>
      </c>
      <c r="BF26" s="134">
        <f>RANK(BE26,$BE$5:$BE$31,0)</f>
        <v>11</v>
      </c>
      <c r="BG26" s="154">
        <v>11.1</v>
      </c>
      <c r="BH26" s="134">
        <f t="shared" si="50"/>
        <v>12</v>
      </c>
      <c r="BI26" s="154" t="s">
        <v>73</v>
      </c>
      <c r="BJ26" s="134" t="s">
        <v>72</v>
      </c>
      <c r="BK26" s="154" t="s">
        <v>73</v>
      </c>
      <c r="BL26" s="156" t="s">
        <v>72</v>
      </c>
      <c r="BM26" s="157">
        <v>46.2</v>
      </c>
      <c r="BN26" s="158">
        <f t="shared" si="51"/>
        <v>5</v>
      </c>
      <c r="BO26" s="159">
        <v>46.6</v>
      </c>
      <c r="BP26" s="160">
        <f t="shared" si="52"/>
        <v>4</v>
      </c>
      <c r="BQ26" s="161">
        <v>114.7</v>
      </c>
      <c r="BR26" s="160">
        <f t="shared" si="53"/>
        <v>10</v>
      </c>
      <c r="BS26" s="148">
        <v>102.7</v>
      </c>
      <c r="BT26" s="138">
        <f t="shared" si="54"/>
        <v>12</v>
      </c>
      <c r="BU26" s="148">
        <v>185.2</v>
      </c>
      <c r="BV26" s="134" t="e">
        <f t="shared" si="55"/>
        <v>#REF!</v>
      </c>
      <c r="BW26" s="148">
        <v>137.8</v>
      </c>
      <c r="BX26" s="134" t="e">
        <f t="shared" si="56"/>
        <v>#REF!</v>
      </c>
      <c r="BY26" s="148">
        <v>338.3</v>
      </c>
      <c r="BZ26" s="134" t="e">
        <f t="shared" si="57"/>
        <v>#REF!</v>
      </c>
      <c r="CA26" s="148">
        <v>251.1</v>
      </c>
      <c r="CB26" s="134" t="e">
        <f t="shared" si="58"/>
        <v>#REF!</v>
      </c>
      <c r="CC26" s="148">
        <v>12</v>
      </c>
      <c r="CD26" s="134">
        <f t="shared" si="59"/>
        <v>24</v>
      </c>
      <c r="CE26" s="148"/>
      <c r="CF26" s="137" t="e">
        <f t="shared" si="60"/>
        <v>#N/A</v>
      </c>
      <c r="CG26" s="148">
        <v>372.4</v>
      </c>
      <c r="CH26" s="162">
        <f t="shared" si="61"/>
        <v>12</v>
      </c>
      <c r="CI26" s="148">
        <v>402.4</v>
      </c>
      <c r="CJ26" s="136">
        <f t="shared" si="62"/>
        <v>11</v>
      </c>
      <c r="CK26" s="163"/>
      <c r="CL26" s="164"/>
      <c r="CM26" s="163">
        <v>97.9</v>
      </c>
      <c r="CN26" s="164">
        <f t="shared" si="63"/>
        <v>8</v>
      </c>
      <c r="CO26" s="163"/>
      <c r="CP26" s="134" t="e">
        <f t="shared" si="64"/>
        <v>#N/A</v>
      </c>
      <c r="CQ26" s="148">
        <v>17.9</v>
      </c>
      <c r="CR26" s="134">
        <f t="shared" si="65"/>
        <v>11</v>
      </c>
      <c r="CS26" s="148"/>
      <c r="CT26" s="134" t="e">
        <f t="shared" si="66"/>
        <v>#N/A</v>
      </c>
      <c r="CU26" s="152">
        <v>323.8</v>
      </c>
      <c r="CV26" s="151">
        <f t="shared" si="8"/>
        <v>26</v>
      </c>
      <c r="CW26" s="165">
        <v>64.7</v>
      </c>
      <c r="CX26" s="151">
        <f t="shared" si="67"/>
        <v>4</v>
      </c>
      <c r="CY26" s="152" t="s">
        <v>164</v>
      </c>
      <c r="CZ26" s="151">
        <v>1</v>
      </c>
      <c r="DA26" s="152" t="s">
        <v>164</v>
      </c>
      <c r="DB26" s="151">
        <v>1</v>
      </c>
      <c r="DC26" s="134" t="s">
        <v>72</v>
      </c>
      <c r="DD26" s="134"/>
      <c r="DE26" s="148" t="s">
        <v>72</v>
      </c>
      <c r="DF26" s="134" t="s">
        <v>72</v>
      </c>
      <c r="DG26" s="161">
        <v>169</v>
      </c>
      <c r="DH26" s="134">
        <f t="shared" si="69"/>
        <v>4</v>
      </c>
      <c r="DI26" s="161">
        <v>184</v>
      </c>
      <c r="DJ26" s="134">
        <f t="shared" si="70"/>
        <v>7</v>
      </c>
      <c r="DK26" s="149">
        <v>123.2</v>
      </c>
      <c r="DL26" s="151">
        <f t="shared" si="9"/>
        <v>3</v>
      </c>
      <c r="DM26" s="149">
        <v>114.8</v>
      </c>
      <c r="DN26" s="134">
        <f t="shared" si="10"/>
        <v>7</v>
      </c>
      <c r="DO26" s="148">
        <v>1</v>
      </c>
      <c r="DP26" s="134">
        <f t="shared" si="71"/>
        <v>1</v>
      </c>
      <c r="DQ26" s="148"/>
      <c r="DR26" s="134" t="e">
        <f t="shared" si="72"/>
        <v>#N/A</v>
      </c>
      <c r="DS26" s="148">
        <v>1</v>
      </c>
      <c r="DT26" s="134">
        <f t="shared" si="73"/>
        <v>1</v>
      </c>
      <c r="DU26" s="166" t="s">
        <v>124</v>
      </c>
      <c r="DV26" s="172"/>
      <c r="DW26" s="166" t="s">
        <v>140</v>
      </c>
      <c r="DX26" s="164"/>
      <c r="DY26" s="168">
        <v>-234.6</v>
      </c>
      <c r="DZ26" s="169">
        <v>2</v>
      </c>
      <c r="EA26" s="168">
        <v>292.9000000000001</v>
      </c>
      <c r="EB26" s="134">
        <v>21</v>
      </c>
      <c r="EC26" s="168">
        <v>49.5</v>
      </c>
      <c r="ED26" s="175">
        <v>3</v>
      </c>
      <c r="EE26" s="168">
        <v>150.60469937802353</v>
      </c>
      <c r="EF26" s="164">
        <v>22</v>
      </c>
      <c r="EG26" s="170">
        <v>316.9</v>
      </c>
      <c r="EH26" s="164">
        <f t="shared" si="88"/>
        <v>2</v>
      </c>
      <c r="EI26" s="170">
        <v>21.4</v>
      </c>
      <c r="EJ26" s="164">
        <f t="shared" si="12"/>
        <v>17</v>
      </c>
      <c r="EK26" s="134"/>
      <c r="EL26" s="134" t="e">
        <f t="shared" si="13"/>
        <v>#N/A</v>
      </c>
      <c r="EM26" s="148">
        <v>97.5</v>
      </c>
      <c r="EN26" s="134">
        <f t="shared" si="14"/>
        <v>21</v>
      </c>
      <c r="EO26" s="148"/>
      <c r="EP26" s="134" t="e">
        <f t="shared" si="15"/>
        <v>#N/A</v>
      </c>
      <c r="EQ26" s="134">
        <v>32</v>
      </c>
      <c r="ER26" s="134">
        <f t="shared" si="16"/>
        <v>6</v>
      </c>
      <c r="ES26" s="134"/>
      <c r="ET26" s="134" t="e">
        <f t="shared" si="17"/>
        <v>#N/A</v>
      </c>
      <c r="EU26" s="148">
        <v>66.5</v>
      </c>
      <c r="EV26" s="134">
        <f t="shared" si="18"/>
        <v>15</v>
      </c>
      <c r="EW26" s="134"/>
      <c r="EX26" s="134" t="e">
        <f t="shared" si="19"/>
        <v>#N/A</v>
      </c>
      <c r="EY26" s="134"/>
      <c r="EZ26" s="134" t="e">
        <f t="shared" si="20"/>
        <v>#N/A</v>
      </c>
      <c r="FA26" s="134"/>
      <c r="FB26" s="134" t="e">
        <f t="shared" si="21"/>
        <v>#N/A</v>
      </c>
      <c r="FC26" s="171"/>
      <c r="FD26" s="134" t="e">
        <f t="shared" si="22"/>
        <v>#N/A</v>
      </c>
      <c r="FE26" s="171"/>
      <c r="FF26" s="134" t="e">
        <f t="shared" si="23"/>
        <v>#N/A</v>
      </c>
      <c r="FG26" s="148">
        <v>70.1</v>
      </c>
      <c r="FH26" s="134">
        <f t="shared" si="24"/>
        <v>17</v>
      </c>
      <c r="FI26" s="148"/>
      <c r="FJ26" s="134" t="e">
        <f t="shared" si="25"/>
        <v>#N/A</v>
      </c>
      <c r="FK26" s="171">
        <v>352.92</v>
      </c>
      <c r="FL26" s="134">
        <f t="shared" si="26"/>
        <v>3</v>
      </c>
      <c r="FM26" s="134"/>
      <c r="FN26" s="134" t="e">
        <f t="shared" si="27"/>
        <v>#N/A</v>
      </c>
      <c r="FO26" s="95">
        <v>707.1</v>
      </c>
      <c r="FP26" s="94">
        <f t="shared" si="74"/>
        <v>5</v>
      </c>
      <c r="FQ26" s="95">
        <v>152.1</v>
      </c>
      <c r="FR26" s="117">
        <f t="shared" si="75"/>
        <v>12</v>
      </c>
      <c r="FS26" s="78">
        <v>61.4</v>
      </c>
      <c r="FT26" s="96">
        <f t="shared" si="83"/>
        <v>8</v>
      </c>
      <c r="FU26" s="78">
        <v>36.3</v>
      </c>
      <c r="FV26" s="96">
        <f t="shared" si="28"/>
        <v>3</v>
      </c>
      <c r="FW26" s="98">
        <v>190.98</v>
      </c>
      <c r="FX26" s="96">
        <f t="shared" si="76"/>
        <v>11</v>
      </c>
      <c r="FY26" s="98">
        <v>212.72</v>
      </c>
      <c r="FZ26" s="96">
        <f t="shared" si="77"/>
        <v>13</v>
      </c>
      <c r="GA26" s="95">
        <v>93</v>
      </c>
      <c r="GB26" s="96">
        <f t="shared" si="78"/>
        <v>13</v>
      </c>
      <c r="GC26" s="95">
        <v>94</v>
      </c>
      <c r="GD26" s="96">
        <f t="shared" si="79"/>
        <v>14</v>
      </c>
      <c r="GE26" s="98">
        <v>50</v>
      </c>
      <c r="GF26" s="96">
        <f t="shared" si="29"/>
        <v>20</v>
      </c>
      <c r="GG26" s="98">
        <v>50</v>
      </c>
      <c r="GH26" s="96">
        <f t="shared" si="30"/>
        <v>20</v>
      </c>
      <c r="GI26" s="117">
        <v>47.7</v>
      </c>
      <c r="GJ26" s="96">
        <f t="shared" si="31"/>
        <v>23</v>
      </c>
      <c r="GK26" s="117">
        <v>38.4</v>
      </c>
      <c r="GL26" s="96">
        <f>RANK(GK26,$GK$5:GK$31,1)</f>
        <v>18</v>
      </c>
      <c r="GM26" s="99">
        <f t="shared" si="32"/>
        <v>1</v>
      </c>
      <c r="GN26" s="99">
        <f t="shared" si="84"/>
        <v>7</v>
      </c>
      <c r="GO26" s="101">
        <f t="shared" si="80"/>
        <v>8.173913043478262</v>
      </c>
      <c r="GP26" s="101">
        <f t="shared" si="81"/>
        <v>10.73913043478261</v>
      </c>
    </row>
    <row r="27" spans="1:198" ht="22.5" customHeight="1">
      <c r="A27" s="91" t="s">
        <v>24</v>
      </c>
      <c r="B27" s="92" t="e">
        <f t="shared" si="33"/>
        <v>#N/A</v>
      </c>
      <c r="C27" s="92" t="e">
        <f t="shared" si="34"/>
        <v>#N/A</v>
      </c>
      <c r="D27" s="148">
        <v>0</v>
      </c>
      <c r="E27" s="134">
        <f t="shared" si="35"/>
        <v>2</v>
      </c>
      <c r="F27" s="148">
        <v>0</v>
      </c>
      <c r="G27" s="134">
        <f t="shared" si="89"/>
        <v>2</v>
      </c>
      <c r="H27" s="148">
        <v>1517.6</v>
      </c>
      <c r="I27" s="149">
        <f t="shared" si="37"/>
        <v>16</v>
      </c>
      <c r="J27" s="150">
        <v>1522.5</v>
      </c>
      <c r="K27" s="151">
        <f t="shared" si="38"/>
        <v>16</v>
      </c>
      <c r="L27" s="151" t="e">
        <f>RANK(#REF!,#REF!,0)</f>
        <v>#REF!</v>
      </c>
      <c r="M27" s="134">
        <v>95.01312335958005</v>
      </c>
      <c r="N27" s="135">
        <f t="shared" si="39"/>
        <v>20</v>
      </c>
      <c r="O27" s="134">
        <v>79.8342541436464</v>
      </c>
      <c r="P27" s="136">
        <f t="shared" si="40"/>
        <v>21</v>
      </c>
      <c r="Q27" s="134">
        <v>104.38432835820895</v>
      </c>
      <c r="R27" s="151">
        <f t="shared" si="41"/>
        <v>10</v>
      </c>
      <c r="S27" s="134">
        <v>102.68096514745308</v>
      </c>
      <c r="T27" s="151">
        <f t="shared" si="42"/>
        <v>9</v>
      </c>
      <c r="U27" s="137">
        <v>100.3189792663477</v>
      </c>
      <c r="V27" s="151">
        <f t="shared" si="0"/>
        <v>9</v>
      </c>
      <c r="W27" s="137">
        <v>78.46922552804905</v>
      </c>
      <c r="X27" s="151">
        <f t="shared" si="1"/>
        <v>24</v>
      </c>
      <c r="Y27" s="134"/>
      <c r="Z27" s="151"/>
      <c r="AA27" s="134"/>
      <c r="AB27" s="151"/>
      <c r="AC27" s="152">
        <v>103.0100061261997</v>
      </c>
      <c r="AD27" s="151">
        <f t="shared" si="43"/>
        <v>9</v>
      </c>
      <c r="AE27" s="152">
        <v>103.71784166368445</v>
      </c>
      <c r="AF27" s="151">
        <f t="shared" si="44"/>
        <v>13</v>
      </c>
      <c r="AG27" s="152">
        <v>101.2</v>
      </c>
      <c r="AH27" s="151">
        <f t="shared" si="82"/>
        <v>12</v>
      </c>
      <c r="AI27" s="152">
        <v>103.6</v>
      </c>
      <c r="AJ27" s="151">
        <f t="shared" si="45"/>
        <v>17</v>
      </c>
      <c r="AK27" s="153">
        <v>80.1</v>
      </c>
      <c r="AL27" s="151">
        <f t="shared" si="46"/>
        <v>16</v>
      </c>
      <c r="AM27" s="153">
        <v>35.6</v>
      </c>
      <c r="AN27" s="151">
        <f t="shared" si="47"/>
        <v>19</v>
      </c>
      <c r="AO27" s="153">
        <v>2.73</v>
      </c>
      <c r="AP27" s="151">
        <f t="shared" si="85"/>
        <v>14</v>
      </c>
      <c r="AQ27" s="153">
        <v>15.41</v>
      </c>
      <c r="AR27" s="151">
        <f t="shared" si="3"/>
        <v>5</v>
      </c>
      <c r="AS27" s="154">
        <v>2401.1</v>
      </c>
      <c r="AT27" s="151">
        <f t="shared" si="48"/>
        <v>5</v>
      </c>
      <c r="AU27" s="154">
        <v>2665.1</v>
      </c>
      <c r="AV27" s="151">
        <f t="shared" si="49"/>
        <v>9</v>
      </c>
      <c r="AW27" s="154">
        <v>97.2</v>
      </c>
      <c r="AX27" s="151">
        <f>RANK(AW27,$AW$5:$AW$31,0)</f>
        <v>21</v>
      </c>
      <c r="AY27" s="155">
        <v>54.7</v>
      </c>
      <c r="AZ27" s="151">
        <f>RANK(AY27,$AY$5:$AY$31,0)</f>
        <v>20</v>
      </c>
      <c r="BA27" s="154">
        <v>25</v>
      </c>
      <c r="BB27" s="151">
        <f>RANK(BA27,$BA$5:$BA$31,0)</f>
        <v>12</v>
      </c>
      <c r="BC27" s="155">
        <v>14.9</v>
      </c>
      <c r="BD27" s="151">
        <f t="shared" si="90"/>
        <v>13</v>
      </c>
      <c r="BE27" s="154">
        <v>25</v>
      </c>
      <c r="BF27" s="134">
        <f>RANK(BE27,$BE$5:$BE$31,0)</f>
        <v>5</v>
      </c>
      <c r="BG27" s="154">
        <v>25</v>
      </c>
      <c r="BH27" s="134">
        <f t="shared" si="50"/>
        <v>4</v>
      </c>
      <c r="BI27" s="154">
        <v>2.5</v>
      </c>
      <c r="BJ27" s="134">
        <f>RANK(BI27,$BI$5:$BI$31,0)</f>
        <v>5</v>
      </c>
      <c r="BK27" s="154" t="s">
        <v>73</v>
      </c>
      <c r="BL27" s="156" t="s">
        <v>72</v>
      </c>
      <c r="BM27" s="157">
        <v>41.1</v>
      </c>
      <c r="BN27" s="158">
        <f t="shared" si="51"/>
        <v>24</v>
      </c>
      <c r="BO27" s="159">
        <v>40</v>
      </c>
      <c r="BP27" s="160">
        <f t="shared" si="52"/>
        <v>22</v>
      </c>
      <c r="BQ27" s="161">
        <v>105.1</v>
      </c>
      <c r="BR27" s="160">
        <f t="shared" si="53"/>
        <v>23</v>
      </c>
      <c r="BS27" s="148">
        <v>102.3</v>
      </c>
      <c r="BT27" s="138">
        <f t="shared" si="54"/>
        <v>14</v>
      </c>
      <c r="BU27" s="148">
        <v>109</v>
      </c>
      <c r="BV27" s="134" t="e">
        <f t="shared" si="55"/>
        <v>#REF!</v>
      </c>
      <c r="BW27" s="148">
        <v>255.9</v>
      </c>
      <c r="BX27" s="134" t="e">
        <f t="shared" si="56"/>
        <v>#REF!</v>
      </c>
      <c r="BY27" s="148">
        <v>454.8</v>
      </c>
      <c r="BZ27" s="134" t="e">
        <f t="shared" si="57"/>
        <v>#REF!</v>
      </c>
      <c r="CA27" s="148">
        <v>200.9</v>
      </c>
      <c r="CB27" s="134" t="e">
        <f t="shared" si="58"/>
        <v>#REF!</v>
      </c>
      <c r="CC27" s="148">
        <v>0</v>
      </c>
      <c r="CD27" s="134">
        <f t="shared" si="59"/>
        <v>1</v>
      </c>
      <c r="CE27" s="148"/>
      <c r="CF27" s="137" t="e">
        <f t="shared" si="60"/>
        <v>#N/A</v>
      </c>
      <c r="CG27" s="148">
        <v>325</v>
      </c>
      <c r="CH27" s="162">
        <f t="shared" si="61"/>
        <v>18</v>
      </c>
      <c r="CI27" s="148">
        <v>345</v>
      </c>
      <c r="CJ27" s="136">
        <f t="shared" si="62"/>
        <v>18</v>
      </c>
      <c r="CK27" s="163"/>
      <c r="CL27" s="164"/>
      <c r="CM27" s="163">
        <v>97.7</v>
      </c>
      <c r="CN27" s="164">
        <f t="shared" si="63"/>
        <v>9</v>
      </c>
      <c r="CO27" s="163"/>
      <c r="CP27" s="134" t="e">
        <f t="shared" si="64"/>
        <v>#N/A</v>
      </c>
      <c r="CQ27" s="148">
        <v>19.7</v>
      </c>
      <c r="CR27" s="134">
        <f t="shared" si="65"/>
        <v>14</v>
      </c>
      <c r="CS27" s="148"/>
      <c r="CT27" s="134" t="e">
        <f t="shared" si="66"/>
        <v>#N/A</v>
      </c>
      <c r="CU27" s="152">
        <v>95.8</v>
      </c>
      <c r="CV27" s="151">
        <f t="shared" si="8"/>
        <v>9</v>
      </c>
      <c r="CW27" s="165">
        <v>194.2</v>
      </c>
      <c r="CX27" s="151">
        <f t="shared" si="67"/>
        <v>22</v>
      </c>
      <c r="CY27" s="152" t="s">
        <v>164</v>
      </c>
      <c r="CZ27" s="151">
        <v>1</v>
      </c>
      <c r="DA27" s="152" t="s">
        <v>164</v>
      </c>
      <c r="DB27" s="151">
        <v>1</v>
      </c>
      <c r="DC27" s="134" t="s">
        <v>72</v>
      </c>
      <c r="DD27" s="134"/>
      <c r="DE27" s="148">
        <v>109.9</v>
      </c>
      <c r="DF27" s="134">
        <f t="shared" si="68"/>
        <v>6</v>
      </c>
      <c r="DG27" s="161">
        <v>22</v>
      </c>
      <c r="DH27" s="134">
        <f t="shared" si="69"/>
        <v>25</v>
      </c>
      <c r="DI27" s="161">
        <v>103</v>
      </c>
      <c r="DJ27" s="134">
        <f t="shared" si="70"/>
        <v>14</v>
      </c>
      <c r="DK27" s="149">
        <v>68.6</v>
      </c>
      <c r="DL27" s="151">
        <f t="shared" si="9"/>
        <v>26</v>
      </c>
      <c r="DM27" s="149">
        <v>99</v>
      </c>
      <c r="DN27" s="134">
        <f t="shared" si="10"/>
        <v>14</v>
      </c>
      <c r="DO27" s="148">
        <v>1</v>
      </c>
      <c r="DP27" s="134">
        <f t="shared" si="71"/>
        <v>1</v>
      </c>
      <c r="DQ27" s="148"/>
      <c r="DR27" s="134" t="e">
        <f t="shared" si="72"/>
        <v>#N/A</v>
      </c>
      <c r="DS27" s="148">
        <v>1</v>
      </c>
      <c r="DT27" s="134">
        <f t="shared" si="73"/>
        <v>1</v>
      </c>
      <c r="DU27" s="166" t="s">
        <v>133</v>
      </c>
      <c r="DV27" s="172"/>
      <c r="DW27" s="166" t="s">
        <v>132</v>
      </c>
      <c r="DX27" s="164"/>
      <c r="DY27" s="168">
        <v>0</v>
      </c>
      <c r="DZ27" s="169">
        <v>1</v>
      </c>
      <c r="EA27" s="168">
        <v>210.3</v>
      </c>
      <c r="EB27" s="134">
        <v>19</v>
      </c>
      <c r="EC27" s="173">
        <v>0</v>
      </c>
      <c r="ED27" s="175">
        <v>1</v>
      </c>
      <c r="EE27" s="168" t="s">
        <v>167</v>
      </c>
      <c r="EF27" s="164">
        <v>20</v>
      </c>
      <c r="EG27" s="170">
        <v>155</v>
      </c>
      <c r="EH27" s="164">
        <f t="shared" si="88"/>
        <v>8</v>
      </c>
      <c r="EI27" s="170">
        <v>52.2</v>
      </c>
      <c r="EJ27" s="164">
        <f t="shared" si="12"/>
        <v>9</v>
      </c>
      <c r="EK27" s="134"/>
      <c r="EL27" s="134" t="e">
        <f t="shared" si="13"/>
        <v>#N/A</v>
      </c>
      <c r="EM27" s="148">
        <v>108.2</v>
      </c>
      <c r="EN27" s="134">
        <f t="shared" si="14"/>
        <v>6</v>
      </c>
      <c r="EO27" s="148"/>
      <c r="EP27" s="134" t="e">
        <f t="shared" si="15"/>
        <v>#N/A</v>
      </c>
      <c r="EQ27" s="134">
        <v>25</v>
      </c>
      <c r="ER27" s="134">
        <f t="shared" si="16"/>
        <v>18</v>
      </c>
      <c r="ES27" s="134"/>
      <c r="ET27" s="134" t="e">
        <f t="shared" si="17"/>
        <v>#N/A</v>
      </c>
      <c r="EU27" s="148">
        <v>72.4</v>
      </c>
      <c r="EV27" s="134">
        <f t="shared" si="18"/>
        <v>8</v>
      </c>
      <c r="EW27" s="134"/>
      <c r="EX27" s="134" t="e">
        <f t="shared" si="19"/>
        <v>#N/A</v>
      </c>
      <c r="EY27" s="134"/>
      <c r="EZ27" s="134" t="e">
        <f t="shared" si="20"/>
        <v>#N/A</v>
      </c>
      <c r="FA27" s="134"/>
      <c r="FB27" s="134" t="e">
        <f t="shared" si="21"/>
        <v>#N/A</v>
      </c>
      <c r="FC27" s="171"/>
      <c r="FD27" s="134" t="e">
        <f t="shared" si="22"/>
        <v>#N/A</v>
      </c>
      <c r="FE27" s="171"/>
      <c r="FF27" s="134" t="e">
        <f t="shared" si="23"/>
        <v>#N/A</v>
      </c>
      <c r="FG27" s="148">
        <v>77.5</v>
      </c>
      <c r="FH27" s="134">
        <f t="shared" si="24"/>
        <v>6</v>
      </c>
      <c r="FI27" s="148"/>
      <c r="FJ27" s="134" t="e">
        <f t="shared" si="25"/>
        <v>#N/A</v>
      </c>
      <c r="FK27" s="171">
        <v>295.08</v>
      </c>
      <c r="FL27" s="134">
        <f t="shared" si="26"/>
        <v>19</v>
      </c>
      <c r="FM27" s="134"/>
      <c r="FN27" s="134" t="e">
        <f t="shared" si="27"/>
        <v>#N/A</v>
      </c>
      <c r="FO27" s="95">
        <v>97.1</v>
      </c>
      <c r="FP27" s="94">
        <f t="shared" si="74"/>
        <v>26</v>
      </c>
      <c r="FQ27" s="95">
        <v>51.2</v>
      </c>
      <c r="FR27" s="117">
        <f t="shared" si="75"/>
        <v>19</v>
      </c>
      <c r="FS27" s="78">
        <v>89.2</v>
      </c>
      <c r="FT27" s="96">
        <f t="shared" si="83"/>
        <v>16</v>
      </c>
      <c r="FU27" s="78">
        <v>96.6</v>
      </c>
      <c r="FV27" s="96">
        <f t="shared" si="28"/>
        <v>16</v>
      </c>
      <c r="FW27" s="98">
        <v>258</v>
      </c>
      <c r="FX27" s="96">
        <f t="shared" si="76"/>
        <v>6</v>
      </c>
      <c r="FY27" s="98">
        <v>303</v>
      </c>
      <c r="FZ27" s="96">
        <f t="shared" si="77"/>
        <v>4</v>
      </c>
      <c r="GA27" s="95">
        <v>112</v>
      </c>
      <c r="GB27" s="96">
        <f t="shared" si="78"/>
        <v>5</v>
      </c>
      <c r="GC27" s="95">
        <v>106</v>
      </c>
      <c r="GD27" s="96">
        <f t="shared" si="79"/>
        <v>7</v>
      </c>
      <c r="GE27" s="98">
        <v>62.5</v>
      </c>
      <c r="GF27" s="96">
        <f t="shared" si="29"/>
        <v>10</v>
      </c>
      <c r="GG27" s="98">
        <v>62.5</v>
      </c>
      <c r="GH27" s="96">
        <f t="shared" si="30"/>
        <v>9</v>
      </c>
      <c r="GI27" s="117">
        <v>38.9</v>
      </c>
      <c r="GJ27" s="96">
        <f t="shared" si="31"/>
        <v>14</v>
      </c>
      <c r="GK27" s="117">
        <v>38.6</v>
      </c>
      <c r="GL27" s="96">
        <f>RANK(GK27,$GK$5:GK$31,1)</f>
        <v>19</v>
      </c>
      <c r="GM27" s="99">
        <f t="shared" si="32"/>
        <v>21</v>
      </c>
      <c r="GN27" s="99">
        <f t="shared" si="84"/>
        <v>26</v>
      </c>
      <c r="GO27" s="101">
        <f t="shared" si="80"/>
        <v>13.909090909090908</v>
      </c>
      <c r="GP27" s="101">
        <f t="shared" si="81"/>
        <v>15.909090909090908</v>
      </c>
    </row>
    <row r="28" spans="1:198" ht="22.5" customHeight="1">
      <c r="A28" s="91" t="s">
        <v>25</v>
      </c>
      <c r="B28" s="92" t="e">
        <f t="shared" si="33"/>
        <v>#N/A</v>
      </c>
      <c r="C28" s="92" t="e">
        <f t="shared" si="34"/>
        <v>#N/A</v>
      </c>
      <c r="D28" s="148">
        <v>0</v>
      </c>
      <c r="E28" s="134">
        <f t="shared" si="35"/>
        <v>2</v>
      </c>
      <c r="F28" s="148">
        <v>0</v>
      </c>
      <c r="G28" s="134">
        <f t="shared" si="89"/>
        <v>2</v>
      </c>
      <c r="H28" s="148">
        <v>652.2</v>
      </c>
      <c r="I28" s="149">
        <f t="shared" si="37"/>
        <v>19</v>
      </c>
      <c r="J28" s="150">
        <v>127.4</v>
      </c>
      <c r="K28" s="151">
        <f t="shared" si="38"/>
        <v>25</v>
      </c>
      <c r="L28" s="151" t="e">
        <f>RANK(#REF!,#REF!,0)</f>
        <v>#REF!</v>
      </c>
      <c r="M28" s="134">
        <v>82.14285714285714</v>
      </c>
      <c r="N28" s="135">
        <f t="shared" si="39"/>
        <v>26</v>
      </c>
      <c r="O28" s="134">
        <v>64.34782608695652</v>
      </c>
      <c r="P28" s="136">
        <f t="shared" si="40"/>
        <v>25</v>
      </c>
      <c r="Q28" s="134">
        <v>100</v>
      </c>
      <c r="R28" s="151">
        <f t="shared" si="41"/>
        <v>17</v>
      </c>
      <c r="S28" s="134">
        <v>45</v>
      </c>
      <c r="T28" s="151">
        <f t="shared" si="42"/>
        <v>27</v>
      </c>
      <c r="U28" s="137">
        <v>85.57422969187675</v>
      </c>
      <c r="V28" s="151">
        <f t="shared" si="0"/>
        <v>21</v>
      </c>
      <c r="W28" s="137">
        <v>101.14566284779052</v>
      </c>
      <c r="X28" s="151">
        <f t="shared" si="1"/>
        <v>10</v>
      </c>
      <c r="Y28" s="134"/>
      <c r="Z28" s="134"/>
      <c r="AA28" s="134"/>
      <c r="AB28" s="151"/>
      <c r="AC28" s="152">
        <v>101.87200000000001</v>
      </c>
      <c r="AD28" s="151">
        <f t="shared" si="43"/>
        <v>18</v>
      </c>
      <c r="AE28" s="152">
        <v>105.72519083969465</v>
      </c>
      <c r="AF28" s="151">
        <f t="shared" si="44"/>
        <v>5</v>
      </c>
      <c r="AG28" s="149" t="s">
        <v>168</v>
      </c>
      <c r="AH28" s="151"/>
      <c r="AI28" s="152" t="s">
        <v>168</v>
      </c>
      <c r="AJ28" s="151"/>
      <c r="AK28" s="176" t="s">
        <v>72</v>
      </c>
      <c r="AL28" s="151"/>
      <c r="AM28" s="176" t="s">
        <v>72</v>
      </c>
      <c r="AN28" s="151"/>
      <c r="AO28" s="149" t="s">
        <v>72</v>
      </c>
      <c r="AP28" s="151"/>
      <c r="AQ28" s="151" t="s">
        <v>72</v>
      </c>
      <c r="AR28" s="151"/>
      <c r="AS28" s="154">
        <v>564.4</v>
      </c>
      <c r="AT28" s="151">
        <f t="shared" si="48"/>
        <v>25</v>
      </c>
      <c r="AU28" s="154">
        <v>1113.5</v>
      </c>
      <c r="AV28" s="151">
        <f t="shared" si="49"/>
        <v>23</v>
      </c>
      <c r="AW28" s="154" t="s">
        <v>173</v>
      </c>
      <c r="AX28" s="151"/>
      <c r="AY28" s="170" t="s">
        <v>173</v>
      </c>
      <c r="AZ28" s="151"/>
      <c r="BA28" s="154" t="s">
        <v>173</v>
      </c>
      <c r="BB28" s="151"/>
      <c r="BC28" s="170" t="s">
        <v>173</v>
      </c>
      <c r="BD28" s="151"/>
      <c r="BE28" s="154" t="s">
        <v>73</v>
      </c>
      <c r="BF28" s="134"/>
      <c r="BG28" s="154" t="s">
        <v>73</v>
      </c>
      <c r="BH28" s="134" t="s">
        <v>72</v>
      </c>
      <c r="BI28" s="154" t="s">
        <v>73</v>
      </c>
      <c r="BJ28" s="134"/>
      <c r="BK28" s="154" t="s">
        <v>73</v>
      </c>
      <c r="BL28" s="156"/>
      <c r="BM28" s="157">
        <v>38.4</v>
      </c>
      <c r="BN28" s="158">
        <f t="shared" si="51"/>
        <v>26</v>
      </c>
      <c r="BO28" s="159">
        <v>39</v>
      </c>
      <c r="BP28" s="160">
        <f t="shared" si="52"/>
        <v>25</v>
      </c>
      <c r="BQ28" s="161">
        <v>112.4</v>
      </c>
      <c r="BR28" s="160">
        <f t="shared" si="53"/>
        <v>13</v>
      </c>
      <c r="BS28" s="148">
        <v>98.6</v>
      </c>
      <c r="BT28" s="138">
        <f t="shared" si="54"/>
        <v>19</v>
      </c>
      <c r="BU28" s="148">
        <v>95.7</v>
      </c>
      <c r="BV28" s="134" t="e">
        <f t="shared" si="55"/>
        <v>#REF!</v>
      </c>
      <c r="BW28" s="148">
        <v>24.1</v>
      </c>
      <c r="BX28" s="134" t="e">
        <f t="shared" si="56"/>
        <v>#REF!</v>
      </c>
      <c r="BY28" s="148">
        <v>219</v>
      </c>
      <c r="BZ28" s="134" t="e">
        <f t="shared" si="57"/>
        <v>#REF!</v>
      </c>
      <c r="CA28" s="148">
        <v>25.4</v>
      </c>
      <c r="CB28" s="134" t="e">
        <f t="shared" si="58"/>
        <v>#REF!</v>
      </c>
      <c r="CC28" s="148">
        <v>1.3</v>
      </c>
      <c r="CD28" s="134">
        <f t="shared" si="59"/>
        <v>11</v>
      </c>
      <c r="CE28" s="148"/>
      <c r="CF28" s="137" t="e">
        <f t="shared" si="60"/>
        <v>#N/A</v>
      </c>
      <c r="CG28" s="148">
        <v>278.3</v>
      </c>
      <c r="CH28" s="162">
        <f t="shared" si="61"/>
        <v>23</v>
      </c>
      <c r="CI28" s="148">
        <v>288.3</v>
      </c>
      <c r="CJ28" s="136">
        <f t="shared" si="62"/>
        <v>23</v>
      </c>
      <c r="CK28" s="163"/>
      <c r="CL28" s="164"/>
      <c r="CM28" s="163">
        <v>98.2</v>
      </c>
      <c r="CN28" s="164">
        <f t="shared" si="63"/>
        <v>7</v>
      </c>
      <c r="CO28" s="163"/>
      <c r="CP28" s="134" t="e">
        <f t="shared" si="64"/>
        <v>#N/A</v>
      </c>
      <c r="CQ28" s="148">
        <v>29.4</v>
      </c>
      <c r="CR28" s="134">
        <f t="shared" si="65"/>
        <v>27</v>
      </c>
      <c r="CS28" s="148"/>
      <c r="CT28" s="134" t="e">
        <f t="shared" si="66"/>
        <v>#N/A</v>
      </c>
      <c r="CU28" s="152">
        <v>127.7</v>
      </c>
      <c r="CV28" s="151">
        <f t="shared" si="8"/>
        <v>15</v>
      </c>
      <c r="CW28" s="165">
        <v>237.4</v>
      </c>
      <c r="CX28" s="151">
        <f t="shared" si="67"/>
        <v>24</v>
      </c>
      <c r="CY28" s="152" t="s">
        <v>164</v>
      </c>
      <c r="CZ28" s="151">
        <v>1</v>
      </c>
      <c r="DA28" s="152" t="s">
        <v>164</v>
      </c>
      <c r="DB28" s="151">
        <v>1</v>
      </c>
      <c r="DC28" s="134" t="s">
        <v>72</v>
      </c>
      <c r="DD28" s="134"/>
      <c r="DE28" s="148">
        <v>118.5</v>
      </c>
      <c r="DF28" s="134">
        <f t="shared" si="68"/>
        <v>10</v>
      </c>
      <c r="DG28" s="161">
        <v>21</v>
      </c>
      <c r="DH28" s="134">
        <f t="shared" si="69"/>
        <v>26</v>
      </c>
      <c r="DI28" s="161">
        <v>36</v>
      </c>
      <c r="DJ28" s="134">
        <f t="shared" si="70"/>
        <v>26</v>
      </c>
      <c r="DK28" s="149">
        <v>100.1</v>
      </c>
      <c r="DL28" s="151">
        <f t="shared" si="9"/>
        <v>15</v>
      </c>
      <c r="DM28" s="149">
        <v>115.9</v>
      </c>
      <c r="DN28" s="134">
        <f t="shared" si="10"/>
        <v>6</v>
      </c>
      <c r="DO28" s="148">
        <v>1</v>
      </c>
      <c r="DP28" s="134">
        <f t="shared" si="71"/>
        <v>1</v>
      </c>
      <c r="DQ28" s="148"/>
      <c r="DR28" s="134" t="e">
        <f t="shared" si="72"/>
        <v>#N/A</v>
      </c>
      <c r="DS28" s="148">
        <v>1</v>
      </c>
      <c r="DT28" s="134">
        <f t="shared" si="73"/>
        <v>1</v>
      </c>
      <c r="DU28" s="166" t="s">
        <v>135</v>
      </c>
      <c r="DV28" s="172"/>
      <c r="DW28" s="166" t="s">
        <v>144</v>
      </c>
      <c r="DX28" s="164"/>
      <c r="DY28" s="168">
        <v>0</v>
      </c>
      <c r="DZ28" s="169">
        <v>1</v>
      </c>
      <c r="EA28" s="168">
        <v>0</v>
      </c>
      <c r="EB28" s="134">
        <v>1</v>
      </c>
      <c r="EC28" s="173">
        <v>0</v>
      </c>
      <c r="ED28" s="175">
        <v>1</v>
      </c>
      <c r="EE28" s="173">
        <v>0</v>
      </c>
      <c r="EF28" s="164">
        <v>1</v>
      </c>
      <c r="EG28" s="170">
        <v>127.1</v>
      </c>
      <c r="EH28" s="164">
        <f t="shared" si="88"/>
        <v>13</v>
      </c>
      <c r="EI28" s="170">
        <v>0</v>
      </c>
      <c r="EJ28" s="164">
        <f t="shared" si="12"/>
        <v>23</v>
      </c>
      <c r="EK28" s="134"/>
      <c r="EL28" s="134" t="e">
        <f t="shared" si="13"/>
        <v>#N/A</v>
      </c>
      <c r="EM28" s="148">
        <v>108.2</v>
      </c>
      <c r="EN28" s="134">
        <f t="shared" si="14"/>
        <v>6</v>
      </c>
      <c r="EO28" s="148"/>
      <c r="EP28" s="134" t="e">
        <f t="shared" si="15"/>
        <v>#N/A</v>
      </c>
      <c r="EQ28" s="134">
        <v>25</v>
      </c>
      <c r="ER28" s="134">
        <f t="shared" si="16"/>
        <v>18</v>
      </c>
      <c r="ES28" s="134"/>
      <c r="ET28" s="134" t="e">
        <f t="shared" si="17"/>
        <v>#N/A</v>
      </c>
      <c r="EU28" s="148">
        <v>68.2</v>
      </c>
      <c r="EV28" s="134">
        <f t="shared" si="18"/>
        <v>13</v>
      </c>
      <c r="EW28" s="134"/>
      <c r="EX28" s="134" t="e">
        <f t="shared" si="19"/>
        <v>#N/A</v>
      </c>
      <c r="EY28" s="134"/>
      <c r="EZ28" s="134" t="e">
        <f t="shared" si="20"/>
        <v>#N/A</v>
      </c>
      <c r="FA28" s="134"/>
      <c r="FB28" s="134" t="e">
        <f t="shared" si="21"/>
        <v>#N/A</v>
      </c>
      <c r="FC28" s="171"/>
      <c r="FD28" s="134" t="e">
        <f t="shared" si="22"/>
        <v>#N/A</v>
      </c>
      <c r="FE28" s="171"/>
      <c r="FF28" s="134" t="e">
        <f t="shared" si="23"/>
        <v>#N/A</v>
      </c>
      <c r="FG28" s="148">
        <v>59.1</v>
      </c>
      <c r="FH28" s="134">
        <f t="shared" si="24"/>
        <v>26</v>
      </c>
      <c r="FI28" s="148"/>
      <c r="FJ28" s="134" t="e">
        <f t="shared" si="25"/>
        <v>#N/A</v>
      </c>
      <c r="FK28" s="171">
        <v>237.49</v>
      </c>
      <c r="FL28" s="134">
        <f t="shared" si="26"/>
        <v>27</v>
      </c>
      <c r="FM28" s="134"/>
      <c r="FN28" s="134" t="e">
        <f t="shared" si="27"/>
        <v>#N/A</v>
      </c>
      <c r="FO28" s="95">
        <v>311.4</v>
      </c>
      <c r="FP28" s="94">
        <f t="shared" si="74"/>
        <v>14</v>
      </c>
      <c r="FQ28" s="95">
        <v>0</v>
      </c>
      <c r="FR28" s="117">
        <f t="shared" si="75"/>
        <v>23</v>
      </c>
      <c r="FS28" s="78">
        <v>103.1</v>
      </c>
      <c r="FT28" s="96">
        <f t="shared" si="83"/>
        <v>22</v>
      </c>
      <c r="FU28" s="78">
        <v>102.9</v>
      </c>
      <c r="FV28" s="96">
        <f t="shared" si="28"/>
        <v>20</v>
      </c>
      <c r="FW28" s="98">
        <v>0</v>
      </c>
      <c r="FX28" s="96">
        <f t="shared" si="76"/>
        <v>24</v>
      </c>
      <c r="FY28" s="98">
        <v>0</v>
      </c>
      <c r="FZ28" s="96">
        <f t="shared" si="77"/>
        <v>24</v>
      </c>
      <c r="GA28" s="95">
        <v>67</v>
      </c>
      <c r="GB28" s="96">
        <f t="shared" si="78"/>
        <v>26</v>
      </c>
      <c r="GC28" s="95">
        <v>85</v>
      </c>
      <c r="GD28" s="96">
        <f t="shared" si="79"/>
        <v>18</v>
      </c>
      <c r="GE28" s="98">
        <v>43.58</v>
      </c>
      <c r="GF28" s="96">
        <f t="shared" si="29"/>
        <v>24</v>
      </c>
      <c r="GG28" s="98">
        <v>43.58</v>
      </c>
      <c r="GH28" s="96">
        <f t="shared" si="30"/>
        <v>23</v>
      </c>
      <c r="GI28" s="117">
        <v>40.5</v>
      </c>
      <c r="GJ28" s="96">
        <f t="shared" si="31"/>
        <v>18</v>
      </c>
      <c r="GK28" s="117">
        <v>47.5</v>
      </c>
      <c r="GL28" s="96">
        <f>RANK(GK28,$GK$5:GK$31,1)</f>
        <v>26</v>
      </c>
      <c r="GM28" s="99">
        <f t="shared" si="32"/>
        <v>27</v>
      </c>
      <c r="GN28" s="99">
        <f t="shared" si="84"/>
        <v>27</v>
      </c>
      <c r="GO28" s="101">
        <f t="shared" si="80"/>
        <v>15.470588235294118</v>
      </c>
      <c r="GP28" s="101">
        <f t="shared" si="81"/>
        <v>16.705882352941178</v>
      </c>
    </row>
    <row r="29" spans="1:198" ht="22.5" customHeight="1">
      <c r="A29" s="91" t="s">
        <v>26</v>
      </c>
      <c r="B29" s="92" t="e">
        <f t="shared" si="33"/>
        <v>#N/A</v>
      </c>
      <c r="C29" s="92" t="e">
        <f t="shared" si="34"/>
        <v>#N/A</v>
      </c>
      <c r="D29" s="148">
        <v>0</v>
      </c>
      <c r="E29" s="134">
        <f t="shared" si="35"/>
        <v>2</v>
      </c>
      <c r="F29" s="148">
        <v>0</v>
      </c>
      <c r="G29" s="134">
        <f t="shared" si="89"/>
        <v>2</v>
      </c>
      <c r="H29" s="148">
        <v>392.9</v>
      </c>
      <c r="I29" s="149">
        <f t="shared" si="37"/>
        <v>23</v>
      </c>
      <c r="J29" s="150">
        <v>152.2</v>
      </c>
      <c r="K29" s="151">
        <f t="shared" si="38"/>
        <v>24</v>
      </c>
      <c r="L29" s="151" t="e">
        <f>RANK(#REF!,#REF!,0)</f>
        <v>#REF!</v>
      </c>
      <c r="M29" s="134">
        <v>100</v>
      </c>
      <c r="N29" s="135">
        <f t="shared" si="39"/>
        <v>12</v>
      </c>
      <c r="O29" s="134">
        <v>89.85270049099836</v>
      </c>
      <c r="P29" s="136">
        <f t="shared" si="40"/>
        <v>15</v>
      </c>
      <c r="Q29" s="134">
        <v>93.78378378378378</v>
      </c>
      <c r="R29" s="151">
        <f t="shared" si="41"/>
        <v>27</v>
      </c>
      <c r="S29" s="134">
        <v>107.78097982708934</v>
      </c>
      <c r="T29" s="151">
        <f t="shared" si="42"/>
        <v>4</v>
      </c>
      <c r="U29" s="137">
        <v>82.05128205128204</v>
      </c>
      <c r="V29" s="151">
        <f t="shared" si="0"/>
        <v>23</v>
      </c>
      <c r="W29" s="137">
        <v>88.88888888888889</v>
      </c>
      <c r="X29" s="151">
        <f t="shared" si="1"/>
        <v>17</v>
      </c>
      <c r="Y29" s="134"/>
      <c r="Z29" s="134"/>
      <c r="AA29" s="134"/>
      <c r="AB29" s="151"/>
      <c r="AC29" s="152">
        <v>102.8858625162127</v>
      </c>
      <c r="AD29" s="151">
        <f t="shared" si="43"/>
        <v>11</v>
      </c>
      <c r="AE29" s="152">
        <v>105.27237973877031</v>
      </c>
      <c r="AF29" s="151">
        <f t="shared" si="44"/>
        <v>8</v>
      </c>
      <c r="AG29" s="152" t="s">
        <v>168</v>
      </c>
      <c r="AH29" s="151"/>
      <c r="AI29" s="152" t="s">
        <v>168</v>
      </c>
      <c r="AJ29" s="151"/>
      <c r="AK29" s="153">
        <v>481.4</v>
      </c>
      <c r="AL29" s="151">
        <f t="shared" si="46"/>
        <v>2</v>
      </c>
      <c r="AM29" s="153">
        <v>92.5</v>
      </c>
      <c r="AN29" s="151">
        <f t="shared" si="47"/>
        <v>12</v>
      </c>
      <c r="AO29" s="153" t="s">
        <v>72</v>
      </c>
      <c r="AP29" s="151"/>
      <c r="AQ29" s="153" t="s">
        <v>72</v>
      </c>
      <c r="AR29" s="151"/>
      <c r="AS29" s="154">
        <v>639.4</v>
      </c>
      <c r="AT29" s="151">
        <f t="shared" si="48"/>
        <v>23</v>
      </c>
      <c r="AU29" s="154">
        <v>1250.4</v>
      </c>
      <c r="AV29" s="151">
        <f t="shared" si="49"/>
        <v>19</v>
      </c>
      <c r="AW29" s="154" t="s">
        <v>173</v>
      </c>
      <c r="AX29" s="151"/>
      <c r="AY29" s="170" t="s">
        <v>173</v>
      </c>
      <c r="AZ29" s="151"/>
      <c r="BA29" s="154" t="s">
        <v>173</v>
      </c>
      <c r="BB29" s="151"/>
      <c r="BC29" s="170" t="s">
        <v>173</v>
      </c>
      <c r="BD29" s="151"/>
      <c r="BE29" s="154" t="s">
        <v>73</v>
      </c>
      <c r="BF29" s="134" t="s">
        <v>72</v>
      </c>
      <c r="BG29" s="154" t="s">
        <v>73</v>
      </c>
      <c r="BH29" s="134" t="s">
        <v>72</v>
      </c>
      <c r="BI29" s="154" t="s">
        <v>73</v>
      </c>
      <c r="BJ29" s="134" t="s">
        <v>72</v>
      </c>
      <c r="BK29" s="154" t="s">
        <v>73</v>
      </c>
      <c r="BL29" s="156" t="s">
        <v>72</v>
      </c>
      <c r="BM29" s="157">
        <v>42</v>
      </c>
      <c r="BN29" s="158">
        <f t="shared" si="51"/>
        <v>22</v>
      </c>
      <c r="BO29" s="159">
        <v>46.1</v>
      </c>
      <c r="BP29" s="160">
        <f t="shared" si="52"/>
        <v>6</v>
      </c>
      <c r="BQ29" s="161">
        <v>111.1</v>
      </c>
      <c r="BR29" s="160">
        <f t="shared" si="53"/>
        <v>15</v>
      </c>
      <c r="BS29" s="148">
        <v>107.5</v>
      </c>
      <c r="BT29" s="138">
        <f t="shared" si="54"/>
        <v>4</v>
      </c>
      <c r="BU29" s="148">
        <v>411.3</v>
      </c>
      <c r="BV29" s="134" t="e">
        <f t="shared" si="55"/>
        <v>#REF!</v>
      </c>
      <c r="BW29" s="148">
        <v>40.4</v>
      </c>
      <c r="BX29" s="134" t="e">
        <f t="shared" si="56"/>
        <v>#REF!</v>
      </c>
      <c r="BY29" s="148">
        <v>77.3</v>
      </c>
      <c r="BZ29" s="134" t="e">
        <f t="shared" si="57"/>
        <v>#REF!</v>
      </c>
      <c r="CA29" s="148">
        <v>85.5</v>
      </c>
      <c r="CB29" s="134" t="e">
        <f t="shared" si="58"/>
        <v>#REF!</v>
      </c>
      <c r="CC29" s="148">
        <v>22.1</v>
      </c>
      <c r="CD29" s="134">
        <f t="shared" si="59"/>
        <v>26</v>
      </c>
      <c r="CE29" s="148"/>
      <c r="CF29" s="137" t="e">
        <f t="shared" si="60"/>
        <v>#N/A</v>
      </c>
      <c r="CG29" s="148">
        <v>289.7</v>
      </c>
      <c r="CH29" s="162">
        <f t="shared" si="61"/>
        <v>22</v>
      </c>
      <c r="CI29" s="148">
        <v>318.6</v>
      </c>
      <c r="CJ29" s="136">
        <f t="shared" si="62"/>
        <v>22</v>
      </c>
      <c r="CK29" s="163"/>
      <c r="CL29" s="164"/>
      <c r="CM29" s="163">
        <v>95.3</v>
      </c>
      <c r="CN29" s="164">
        <f t="shared" si="63"/>
        <v>17</v>
      </c>
      <c r="CO29" s="163"/>
      <c r="CP29" s="134" t="e">
        <f t="shared" si="64"/>
        <v>#N/A</v>
      </c>
      <c r="CQ29" s="148">
        <v>22.2</v>
      </c>
      <c r="CR29" s="134">
        <f t="shared" si="65"/>
        <v>20</v>
      </c>
      <c r="CS29" s="148"/>
      <c r="CT29" s="134" t="e">
        <f t="shared" si="66"/>
        <v>#N/A</v>
      </c>
      <c r="CU29" s="152">
        <v>80.5</v>
      </c>
      <c r="CV29" s="151">
        <f t="shared" si="8"/>
        <v>5</v>
      </c>
      <c r="CW29" s="165">
        <v>97.4</v>
      </c>
      <c r="CX29" s="151">
        <f t="shared" si="67"/>
        <v>12</v>
      </c>
      <c r="CY29" s="152" t="s">
        <v>164</v>
      </c>
      <c r="CZ29" s="151">
        <v>1</v>
      </c>
      <c r="DA29" s="152" t="s">
        <v>164</v>
      </c>
      <c r="DB29" s="151">
        <v>1</v>
      </c>
      <c r="DC29" s="134" t="s">
        <v>72</v>
      </c>
      <c r="DD29" s="134"/>
      <c r="DE29" s="148">
        <v>113.4</v>
      </c>
      <c r="DF29" s="134">
        <f t="shared" si="68"/>
        <v>7</v>
      </c>
      <c r="DG29" s="161">
        <v>46</v>
      </c>
      <c r="DH29" s="134">
        <f t="shared" si="69"/>
        <v>18</v>
      </c>
      <c r="DI29" s="161">
        <v>55</v>
      </c>
      <c r="DJ29" s="134">
        <f t="shared" si="70"/>
        <v>23</v>
      </c>
      <c r="DK29" s="149">
        <v>84.1</v>
      </c>
      <c r="DL29" s="151">
        <f t="shared" si="9"/>
        <v>25</v>
      </c>
      <c r="DM29" s="149">
        <v>91.1</v>
      </c>
      <c r="DN29" s="134">
        <f t="shared" si="10"/>
        <v>22</v>
      </c>
      <c r="DO29" s="148">
        <v>1</v>
      </c>
      <c r="DP29" s="134">
        <f t="shared" si="71"/>
        <v>1</v>
      </c>
      <c r="DQ29" s="148"/>
      <c r="DR29" s="134" t="e">
        <f t="shared" si="72"/>
        <v>#N/A</v>
      </c>
      <c r="DS29" s="148">
        <v>1</v>
      </c>
      <c r="DT29" s="134">
        <f t="shared" si="73"/>
        <v>1</v>
      </c>
      <c r="DU29" s="166" t="s">
        <v>136</v>
      </c>
      <c r="DV29" s="172"/>
      <c r="DW29" s="166" t="s">
        <v>128</v>
      </c>
      <c r="DX29" s="164"/>
      <c r="DY29" s="168">
        <v>-19.1</v>
      </c>
      <c r="DZ29" s="174">
        <v>9</v>
      </c>
      <c r="EA29" s="168">
        <v>63.5</v>
      </c>
      <c r="EB29" s="134">
        <v>10</v>
      </c>
      <c r="EC29" s="168">
        <v>29.5</v>
      </c>
      <c r="ED29" s="175">
        <v>2</v>
      </c>
      <c r="EE29" s="168">
        <v>281.42857142857144</v>
      </c>
      <c r="EF29" s="164">
        <v>16</v>
      </c>
      <c r="EG29" s="170">
        <v>58.3</v>
      </c>
      <c r="EH29" s="164"/>
      <c r="EI29" s="170">
        <v>0</v>
      </c>
      <c r="EJ29" s="164">
        <f t="shared" si="12"/>
        <v>23</v>
      </c>
      <c r="EK29" s="134"/>
      <c r="EL29" s="134" t="e">
        <f t="shared" si="13"/>
        <v>#N/A</v>
      </c>
      <c r="EM29" s="148">
        <v>103</v>
      </c>
      <c r="EN29" s="134">
        <f t="shared" si="14"/>
        <v>13</v>
      </c>
      <c r="EO29" s="148"/>
      <c r="EP29" s="134" t="e">
        <f t="shared" si="15"/>
        <v>#N/A</v>
      </c>
      <c r="EQ29" s="134">
        <v>27</v>
      </c>
      <c r="ER29" s="134">
        <f t="shared" si="16"/>
        <v>14</v>
      </c>
      <c r="ES29" s="134"/>
      <c r="ET29" s="134" t="e">
        <f t="shared" si="17"/>
        <v>#N/A</v>
      </c>
      <c r="EU29" s="148">
        <v>66.2</v>
      </c>
      <c r="EV29" s="134">
        <f t="shared" si="18"/>
        <v>16</v>
      </c>
      <c r="EW29" s="134"/>
      <c r="EX29" s="134" t="e">
        <f t="shared" si="19"/>
        <v>#N/A</v>
      </c>
      <c r="EY29" s="134"/>
      <c r="EZ29" s="134" t="e">
        <f t="shared" si="20"/>
        <v>#N/A</v>
      </c>
      <c r="FA29" s="134"/>
      <c r="FB29" s="134" t="e">
        <f t="shared" si="21"/>
        <v>#N/A</v>
      </c>
      <c r="FC29" s="171"/>
      <c r="FD29" s="134" t="e">
        <f t="shared" si="22"/>
        <v>#N/A</v>
      </c>
      <c r="FE29" s="171"/>
      <c r="FF29" s="134" t="e">
        <f t="shared" si="23"/>
        <v>#N/A</v>
      </c>
      <c r="FG29" s="148">
        <v>86.8</v>
      </c>
      <c r="FH29" s="134">
        <f t="shared" si="24"/>
        <v>1</v>
      </c>
      <c r="FI29" s="148"/>
      <c r="FJ29" s="134" t="e">
        <f t="shared" si="25"/>
        <v>#N/A</v>
      </c>
      <c r="FK29" s="171">
        <v>268.85</v>
      </c>
      <c r="FL29" s="134">
        <f t="shared" si="26"/>
        <v>24</v>
      </c>
      <c r="FM29" s="134"/>
      <c r="FN29" s="134" t="e">
        <f t="shared" si="27"/>
        <v>#N/A</v>
      </c>
      <c r="FO29" s="95">
        <v>216</v>
      </c>
      <c r="FP29" s="94">
        <f t="shared" si="74"/>
        <v>18</v>
      </c>
      <c r="FQ29" s="95">
        <v>0</v>
      </c>
      <c r="FR29" s="117">
        <f t="shared" si="75"/>
        <v>23</v>
      </c>
      <c r="FS29" s="78">
        <v>105.6</v>
      </c>
      <c r="FT29" s="96">
        <f t="shared" si="83"/>
        <v>23</v>
      </c>
      <c r="FU29" s="78">
        <v>100.9</v>
      </c>
      <c r="FV29" s="96">
        <f t="shared" si="28"/>
        <v>19</v>
      </c>
      <c r="FW29" s="98">
        <v>0</v>
      </c>
      <c r="FX29" s="96">
        <f t="shared" si="76"/>
        <v>24</v>
      </c>
      <c r="FY29" s="98">
        <v>0</v>
      </c>
      <c r="FZ29" s="96">
        <f t="shared" si="77"/>
        <v>24</v>
      </c>
      <c r="GA29" s="95">
        <v>68</v>
      </c>
      <c r="GB29" s="96">
        <f t="shared" si="78"/>
        <v>25</v>
      </c>
      <c r="GC29" s="95">
        <v>70</v>
      </c>
      <c r="GD29" s="96">
        <f t="shared" si="79"/>
        <v>26</v>
      </c>
      <c r="GE29" s="98">
        <v>61.9</v>
      </c>
      <c r="GF29" s="96">
        <f t="shared" si="29"/>
        <v>11</v>
      </c>
      <c r="GG29" s="98">
        <v>61.9</v>
      </c>
      <c r="GH29" s="96">
        <f t="shared" si="30"/>
        <v>11</v>
      </c>
      <c r="GI29" s="117">
        <v>33.8</v>
      </c>
      <c r="GJ29" s="96">
        <f t="shared" si="31"/>
        <v>10</v>
      </c>
      <c r="GK29" s="117">
        <v>21.8</v>
      </c>
      <c r="GL29" s="96">
        <f>RANK(GK29,$GK$5:GK$31,1)</f>
        <v>3</v>
      </c>
      <c r="GM29" s="99">
        <f t="shared" si="32"/>
        <v>23</v>
      </c>
      <c r="GN29" s="99">
        <f t="shared" si="84"/>
        <v>18</v>
      </c>
      <c r="GO29" s="101">
        <f t="shared" si="80"/>
        <v>14.705882352941176</v>
      </c>
      <c r="GP29" s="101">
        <f t="shared" si="81"/>
        <v>13.38888888888889</v>
      </c>
    </row>
    <row r="30" spans="1:198" ht="22.5" customHeight="1">
      <c r="A30" s="91" t="s">
        <v>27</v>
      </c>
      <c r="B30" s="92" t="e">
        <f t="shared" si="33"/>
        <v>#N/A</v>
      </c>
      <c r="C30" s="92" t="e">
        <f t="shared" si="34"/>
        <v>#N/A</v>
      </c>
      <c r="D30" s="148">
        <v>0</v>
      </c>
      <c r="E30" s="134">
        <f t="shared" si="35"/>
        <v>2</v>
      </c>
      <c r="F30" s="148">
        <v>0</v>
      </c>
      <c r="G30" s="134">
        <f t="shared" si="89"/>
        <v>2</v>
      </c>
      <c r="H30" s="148">
        <v>359.9</v>
      </c>
      <c r="I30" s="149">
        <f t="shared" si="37"/>
        <v>25</v>
      </c>
      <c r="J30" s="150">
        <v>443.7</v>
      </c>
      <c r="K30" s="151">
        <f t="shared" si="38"/>
        <v>21</v>
      </c>
      <c r="L30" s="151" t="e">
        <f>RANK(#REF!,#REF!,0)</f>
        <v>#REF!</v>
      </c>
      <c r="M30" s="134">
        <v>96.23238423928674</v>
      </c>
      <c r="N30" s="135">
        <f t="shared" si="39"/>
        <v>19</v>
      </c>
      <c r="O30" s="134">
        <v>94.38135086670651</v>
      </c>
      <c r="P30" s="136">
        <f t="shared" si="40"/>
        <v>12</v>
      </c>
      <c r="Q30" s="134">
        <v>94.33285509325682</v>
      </c>
      <c r="R30" s="151">
        <f t="shared" si="41"/>
        <v>26</v>
      </c>
      <c r="S30" s="134">
        <v>81.90114068441065</v>
      </c>
      <c r="T30" s="151">
        <f t="shared" si="42"/>
        <v>22</v>
      </c>
      <c r="U30" s="137">
        <v>61.47421931735657</v>
      </c>
      <c r="V30" s="151">
        <f t="shared" si="0"/>
        <v>27</v>
      </c>
      <c r="W30" s="137">
        <v>94.92025989367986</v>
      </c>
      <c r="X30" s="151">
        <f t="shared" si="1"/>
        <v>12</v>
      </c>
      <c r="Y30" s="134"/>
      <c r="Z30" s="151"/>
      <c r="AA30" s="134">
        <v>100</v>
      </c>
      <c r="AB30" s="151">
        <f>RANK(AA30,$AA$5:$AA$31,0)</f>
        <v>5</v>
      </c>
      <c r="AC30" s="152">
        <v>101.11809923130677</v>
      </c>
      <c r="AD30" s="151">
        <f t="shared" si="43"/>
        <v>25</v>
      </c>
      <c r="AE30" s="152">
        <v>99.74835067673264</v>
      </c>
      <c r="AF30" s="151">
        <f t="shared" si="44"/>
        <v>27</v>
      </c>
      <c r="AG30" s="152">
        <v>101.6</v>
      </c>
      <c r="AH30" s="151">
        <f t="shared" si="82"/>
        <v>10</v>
      </c>
      <c r="AI30" s="152">
        <v>116.8</v>
      </c>
      <c r="AJ30" s="151">
        <f t="shared" si="45"/>
        <v>1</v>
      </c>
      <c r="AK30" s="153">
        <v>10.4</v>
      </c>
      <c r="AL30" s="151">
        <f t="shared" si="46"/>
        <v>22</v>
      </c>
      <c r="AM30" s="153">
        <v>3464.4</v>
      </c>
      <c r="AN30" s="151">
        <f t="shared" si="47"/>
        <v>2</v>
      </c>
      <c r="AO30" s="153">
        <v>0.03</v>
      </c>
      <c r="AP30" s="151">
        <f t="shared" si="85"/>
        <v>22</v>
      </c>
      <c r="AQ30" s="153">
        <v>0.98</v>
      </c>
      <c r="AR30" s="151">
        <f t="shared" si="3"/>
        <v>17</v>
      </c>
      <c r="AS30" s="154">
        <v>823.9</v>
      </c>
      <c r="AT30" s="151">
        <f t="shared" si="48"/>
        <v>20</v>
      </c>
      <c r="AU30" s="154">
        <v>1067.1</v>
      </c>
      <c r="AV30" s="151">
        <f t="shared" si="49"/>
        <v>24</v>
      </c>
      <c r="AW30" s="154">
        <v>100</v>
      </c>
      <c r="AX30" s="151">
        <f>RANK(AW30,$AW$5:$AW$31,0)</f>
        <v>2</v>
      </c>
      <c r="AY30" s="155">
        <v>75.2</v>
      </c>
      <c r="AZ30" s="151">
        <f>RANK(AY30,$AY$5:$AY$31,0)</f>
        <v>12</v>
      </c>
      <c r="BA30" s="154">
        <v>0.1</v>
      </c>
      <c r="BB30" s="151">
        <f>RANK(BA30,$BA$5:$BA$31,0)</f>
        <v>20</v>
      </c>
      <c r="BC30" s="155">
        <v>0.2</v>
      </c>
      <c r="BD30" s="151">
        <f>RANK(BC30,$BC$5:$BC$31,0)</f>
        <v>20</v>
      </c>
      <c r="BE30" s="154" t="s">
        <v>73</v>
      </c>
      <c r="BF30" s="134" t="s">
        <v>72</v>
      </c>
      <c r="BG30" s="154" t="s">
        <v>73</v>
      </c>
      <c r="BH30" s="134" t="s">
        <v>72</v>
      </c>
      <c r="BI30" s="154" t="s">
        <v>73</v>
      </c>
      <c r="BJ30" s="134" t="s">
        <v>72</v>
      </c>
      <c r="BK30" s="154" t="s">
        <v>73</v>
      </c>
      <c r="BL30" s="156" t="s">
        <v>72</v>
      </c>
      <c r="BM30" s="157">
        <v>43.8</v>
      </c>
      <c r="BN30" s="158">
        <f t="shared" si="51"/>
        <v>14</v>
      </c>
      <c r="BO30" s="159">
        <v>45.2</v>
      </c>
      <c r="BP30" s="160">
        <f t="shared" si="52"/>
        <v>7</v>
      </c>
      <c r="BQ30" s="161">
        <v>118.7</v>
      </c>
      <c r="BR30" s="160">
        <f t="shared" si="53"/>
        <v>5</v>
      </c>
      <c r="BS30" s="148">
        <v>103.9</v>
      </c>
      <c r="BT30" s="138">
        <f t="shared" si="54"/>
        <v>11</v>
      </c>
      <c r="BU30" s="148">
        <v>18.2</v>
      </c>
      <c r="BV30" s="134" t="e">
        <f t="shared" si="55"/>
        <v>#REF!</v>
      </c>
      <c r="BW30" s="148">
        <v>205.1</v>
      </c>
      <c r="BX30" s="134" t="e">
        <f t="shared" si="56"/>
        <v>#REF!</v>
      </c>
      <c r="BY30" s="148">
        <v>105.4</v>
      </c>
      <c r="BZ30" s="134" t="e">
        <f t="shared" si="57"/>
        <v>#REF!</v>
      </c>
      <c r="CA30" s="148">
        <v>69.3</v>
      </c>
      <c r="CB30" s="134" t="e">
        <f t="shared" si="58"/>
        <v>#REF!</v>
      </c>
      <c r="CC30" s="148">
        <v>5.2</v>
      </c>
      <c r="CD30" s="134">
        <f t="shared" si="59"/>
        <v>18</v>
      </c>
      <c r="CE30" s="148"/>
      <c r="CF30" s="137" t="e">
        <f t="shared" si="60"/>
        <v>#N/A</v>
      </c>
      <c r="CG30" s="148">
        <v>245.6</v>
      </c>
      <c r="CH30" s="162">
        <f t="shared" si="61"/>
        <v>27</v>
      </c>
      <c r="CI30" s="148">
        <v>258.1</v>
      </c>
      <c r="CJ30" s="136">
        <f t="shared" si="62"/>
        <v>26</v>
      </c>
      <c r="CK30" s="163"/>
      <c r="CL30" s="164"/>
      <c r="CM30" s="163">
        <v>99.8</v>
      </c>
      <c r="CN30" s="164">
        <f t="shared" si="63"/>
        <v>3</v>
      </c>
      <c r="CO30" s="163"/>
      <c r="CP30" s="134" t="e">
        <f t="shared" si="64"/>
        <v>#N/A</v>
      </c>
      <c r="CQ30" s="148">
        <v>25.4</v>
      </c>
      <c r="CR30" s="134">
        <f t="shared" si="65"/>
        <v>26</v>
      </c>
      <c r="CS30" s="148"/>
      <c r="CT30" s="134" t="e">
        <f t="shared" si="66"/>
        <v>#N/A</v>
      </c>
      <c r="CU30" s="152">
        <v>88.9</v>
      </c>
      <c r="CV30" s="151">
        <f t="shared" si="8"/>
        <v>6</v>
      </c>
      <c r="CW30" s="165">
        <v>72.6</v>
      </c>
      <c r="CX30" s="151">
        <f t="shared" si="67"/>
        <v>6</v>
      </c>
      <c r="CY30" s="152">
        <v>98.9</v>
      </c>
      <c r="CZ30" s="151">
        <v>13</v>
      </c>
      <c r="DA30" s="165">
        <v>99.3</v>
      </c>
      <c r="DB30" s="151">
        <v>12</v>
      </c>
      <c r="DC30" s="134" t="s">
        <v>72</v>
      </c>
      <c r="DD30" s="134"/>
      <c r="DE30" s="148">
        <v>180.4</v>
      </c>
      <c r="DF30" s="134">
        <f t="shared" si="68"/>
        <v>19</v>
      </c>
      <c r="DG30" s="161">
        <v>50</v>
      </c>
      <c r="DH30" s="134">
        <f t="shared" si="69"/>
        <v>16</v>
      </c>
      <c r="DI30" s="161">
        <v>73</v>
      </c>
      <c r="DJ30" s="134">
        <f t="shared" si="70"/>
        <v>17</v>
      </c>
      <c r="DK30" s="149">
        <v>91.8</v>
      </c>
      <c r="DL30" s="151">
        <f t="shared" si="9"/>
        <v>22</v>
      </c>
      <c r="DM30" s="149">
        <v>117.9</v>
      </c>
      <c r="DN30" s="134">
        <f t="shared" si="10"/>
        <v>4</v>
      </c>
      <c r="DO30" s="148">
        <v>1</v>
      </c>
      <c r="DP30" s="134">
        <f t="shared" si="71"/>
        <v>1</v>
      </c>
      <c r="DQ30" s="148"/>
      <c r="DR30" s="134" t="e">
        <f t="shared" si="72"/>
        <v>#N/A</v>
      </c>
      <c r="DS30" s="148">
        <v>1</v>
      </c>
      <c r="DT30" s="134">
        <f t="shared" si="73"/>
        <v>1</v>
      </c>
      <c r="DU30" s="166" t="s">
        <v>137</v>
      </c>
      <c r="DV30" s="172"/>
      <c r="DW30" s="166" t="s">
        <v>146</v>
      </c>
      <c r="DX30" s="164"/>
      <c r="DY30" s="168">
        <v>-212.4</v>
      </c>
      <c r="DZ30" s="169">
        <v>3</v>
      </c>
      <c r="EA30" s="168">
        <v>0</v>
      </c>
      <c r="EB30" s="134">
        <v>1</v>
      </c>
      <c r="EC30" s="168">
        <v>65.3</v>
      </c>
      <c r="ED30" s="175">
        <v>5</v>
      </c>
      <c r="EE30" s="168">
        <v>100</v>
      </c>
      <c r="EF30" s="164">
        <v>4</v>
      </c>
      <c r="EG30" s="170">
        <v>89.7</v>
      </c>
      <c r="EH30" s="164">
        <f t="shared" si="88"/>
        <v>19</v>
      </c>
      <c r="EI30" s="170">
        <v>41.8</v>
      </c>
      <c r="EJ30" s="164">
        <f t="shared" si="12"/>
        <v>10</v>
      </c>
      <c r="EK30" s="134"/>
      <c r="EL30" s="134" t="e">
        <f t="shared" si="13"/>
        <v>#N/A</v>
      </c>
      <c r="EM30" s="148">
        <v>105</v>
      </c>
      <c r="EN30" s="134">
        <f t="shared" si="14"/>
        <v>11</v>
      </c>
      <c r="EO30" s="148"/>
      <c r="EP30" s="134" t="e">
        <f t="shared" si="15"/>
        <v>#N/A</v>
      </c>
      <c r="EQ30" s="134">
        <v>24</v>
      </c>
      <c r="ER30" s="134">
        <f t="shared" si="16"/>
        <v>22</v>
      </c>
      <c r="ES30" s="134"/>
      <c r="ET30" s="134" t="e">
        <f t="shared" si="17"/>
        <v>#N/A</v>
      </c>
      <c r="EU30" s="148">
        <v>62.6</v>
      </c>
      <c r="EV30" s="134">
        <f t="shared" si="18"/>
        <v>18</v>
      </c>
      <c r="EW30" s="134"/>
      <c r="EX30" s="134" t="e">
        <f t="shared" si="19"/>
        <v>#N/A</v>
      </c>
      <c r="EY30" s="134"/>
      <c r="EZ30" s="134" t="e">
        <f t="shared" si="20"/>
        <v>#N/A</v>
      </c>
      <c r="FA30" s="134"/>
      <c r="FB30" s="134" t="e">
        <f t="shared" si="21"/>
        <v>#N/A</v>
      </c>
      <c r="FC30" s="171"/>
      <c r="FD30" s="134" t="e">
        <f t="shared" si="22"/>
        <v>#N/A</v>
      </c>
      <c r="FE30" s="171"/>
      <c r="FF30" s="134" t="e">
        <f t="shared" si="23"/>
        <v>#N/A</v>
      </c>
      <c r="FG30" s="148">
        <v>75.5</v>
      </c>
      <c r="FH30" s="134">
        <f t="shared" si="24"/>
        <v>10</v>
      </c>
      <c r="FI30" s="148"/>
      <c r="FJ30" s="134" t="e">
        <f t="shared" si="25"/>
        <v>#N/A</v>
      </c>
      <c r="FK30" s="171">
        <v>309.36</v>
      </c>
      <c r="FL30" s="134">
        <f t="shared" si="26"/>
        <v>12</v>
      </c>
      <c r="FM30" s="134"/>
      <c r="FN30" s="134" t="e">
        <f t="shared" si="27"/>
        <v>#N/A</v>
      </c>
      <c r="FO30" s="95">
        <v>170.5</v>
      </c>
      <c r="FP30" s="94">
        <f t="shared" si="74"/>
        <v>21</v>
      </c>
      <c r="FQ30" s="95">
        <v>71.8</v>
      </c>
      <c r="FR30" s="117">
        <f t="shared" si="75"/>
        <v>18</v>
      </c>
      <c r="FS30" s="78">
        <v>53</v>
      </c>
      <c r="FT30" s="96">
        <f t="shared" si="83"/>
        <v>4</v>
      </c>
      <c r="FU30" s="78">
        <v>0</v>
      </c>
      <c r="FV30" s="96">
        <f t="shared" si="28"/>
        <v>1</v>
      </c>
      <c r="FW30" s="98">
        <v>147.9</v>
      </c>
      <c r="FX30" s="96">
        <f t="shared" si="76"/>
        <v>15</v>
      </c>
      <c r="FY30" s="98">
        <v>168.2</v>
      </c>
      <c r="FZ30" s="96">
        <f t="shared" si="77"/>
        <v>20</v>
      </c>
      <c r="GA30" s="95">
        <v>101</v>
      </c>
      <c r="GB30" s="96">
        <f t="shared" si="78"/>
        <v>8</v>
      </c>
      <c r="GC30" s="95">
        <v>95</v>
      </c>
      <c r="GD30" s="96">
        <f t="shared" si="79"/>
        <v>13</v>
      </c>
      <c r="GE30" s="98">
        <v>44.26</v>
      </c>
      <c r="GF30" s="96">
        <f t="shared" si="29"/>
        <v>23</v>
      </c>
      <c r="GG30" s="98">
        <v>42.62</v>
      </c>
      <c r="GH30" s="96">
        <f t="shared" si="30"/>
        <v>25</v>
      </c>
      <c r="GI30" s="117">
        <v>23.7</v>
      </c>
      <c r="GJ30" s="96">
        <f t="shared" si="31"/>
        <v>1</v>
      </c>
      <c r="GK30" s="117">
        <v>24.8</v>
      </c>
      <c r="GL30" s="96">
        <f>RANK(GK30,$GK$5:GK$31,1)</f>
        <v>4</v>
      </c>
      <c r="GM30" s="99">
        <f t="shared" si="32"/>
        <v>25</v>
      </c>
      <c r="GN30" s="99">
        <f t="shared" si="84"/>
        <v>9</v>
      </c>
      <c r="GO30" s="101">
        <f t="shared" si="80"/>
        <v>15.363636363636363</v>
      </c>
      <c r="GP30" s="101">
        <f t="shared" si="81"/>
        <v>11.08695652173913</v>
      </c>
    </row>
    <row r="31" spans="1:198" ht="22.5" customHeight="1">
      <c r="A31" s="91" t="s">
        <v>28</v>
      </c>
      <c r="B31" s="92" t="e">
        <f t="shared" si="33"/>
        <v>#N/A</v>
      </c>
      <c r="C31" s="92" t="e">
        <f t="shared" si="34"/>
        <v>#N/A</v>
      </c>
      <c r="D31" s="148">
        <v>1</v>
      </c>
      <c r="E31" s="134">
        <f t="shared" si="35"/>
        <v>1</v>
      </c>
      <c r="F31" s="148">
        <v>1</v>
      </c>
      <c r="G31" s="134">
        <f t="shared" si="89"/>
        <v>1</v>
      </c>
      <c r="H31" s="148">
        <v>395.6</v>
      </c>
      <c r="I31" s="149">
        <f t="shared" si="37"/>
        <v>22</v>
      </c>
      <c r="J31" s="150">
        <v>512.9</v>
      </c>
      <c r="K31" s="134">
        <f t="shared" si="38"/>
        <v>19</v>
      </c>
      <c r="L31" s="134" t="e">
        <f>RANK(#REF!,#REF!,0)</f>
        <v>#REF!</v>
      </c>
      <c r="M31" s="134">
        <v>100.98736750399301</v>
      </c>
      <c r="N31" s="137">
        <f t="shared" si="39"/>
        <v>10</v>
      </c>
      <c r="O31" s="134">
        <v>109.87778576563623</v>
      </c>
      <c r="P31" s="138">
        <f t="shared" si="40"/>
        <v>2</v>
      </c>
      <c r="Q31" s="134">
        <v>98.00637958532695</v>
      </c>
      <c r="R31" s="151">
        <f t="shared" si="41"/>
        <v>23</v>
      </c>
      <c r="S31" s="134">
        <v>98.413344182262</v>
      </c>
      <c r="T31" s="134">
        <f t="shared" si="42"/>
        <v>11</v>
      </c>
      <c r="U31" s="137">
        <v>95.60530679933666</v>
      </c>
      <c r="V31" s="151">
        <f t="shared" si="0"/>
        <v>14</v>
      </c>
      <c r="W31" s="137">
        <v>87.74934952298352</v>
      </c>
      <c r="X31" s="134">
        <f t="shared" si="1"/>
        <v>18</v>
      </c>
      <c r="Y31" s="134"/>
      <c r="Z31" s="134"/>
      <c r="AA31" s="134"/>
      <c r="AB31" s="134"/>
      <c r="AC31" s="152">
        <v>101.48374272327135</v>
      </c>
      <c r="AD31" s="151">
        <f t="shared" si="43"/>
        <v>23</v>
      </c>
      <c r="AE31" s="152">
        <v>106.25497143683565</v>
      </c>
      <c r="AF31" s="151">
        <f t="shared" si="44"/>
        <v>4</v>
      </c>
      <c r="AG31" s="152" t="s">
        <v>168</v>
      </c>
      <c r="AH31" s="151"/>
      <c r="AI31" s="152" t="s">
        <v>168</v>
      </c>
      <c r="AJ31" s="151"/>
      <c r="AK31" s="153">
        <v>160.8</v>
      </c>
      <c r="AL31" s="151">
        <f t="shared" si="46"/>
        <v>7</v>
      </c>
      <c r="AM31" s="153">
        <v>132.7</v>
      </c>
      <c r="AN31" s="151">
        <f t="shared" si="47"/>
        <v>7</v>
      </c>
      <c r="AO31" s="153">
        <v>17.17</v>
      </c>
      <c r="AP31" s="151">
        <f t="shared" si="85"/>
        <v>5</v>
      </c>
      <c r="AQ31" s="153">
        <v>14.14</v>
      </c>
      <c r="AR31" s="151">
        <f t="shared" si="3"/>
        <v>6</v>
      </c>
      <c r="AS31" s="154">
        <v>448.4</v>
      </c>
      <c r="AT31" s="151">
        <f t="shared" si="48"/>
        <v>27</v>
      </c>
      <c r="AU31" s="154">
        <v>907.2</v>
      </c>
      <c r="AV31" s="151">
        <f t="shared" si="49"/>
        <v>26</v>
      </c>
      <c r="AW31" s="154">
        <v>100</v>
      </c>
      <c r="AX31" s="151">
        <f>RANK(AW31,$AW$5:$AW$31,0)</f>
        <v>2</v>
      </c>
      <c r="AY31" s="155">
        <v>215.7</v>
      </c>
      <c r="AZ31" s="151">
        <f>RANK(AY31,$AY$5:$AY$31,0)</f>
        <v>1</v>
      </c>
      <c r="BA31" s="154">
        <v>1.4</v>
      </c>
      <c r="BB31" s="151">
        <f>RANK(BA31,$BA$5:$BA$31,0)</f>
        <v>17</v>
      </c>
      <c r="BC31" s="155">
        <v>3.4</v>
      </c>
      <c r="BD31" s="151">
        <f>RANK(BC31,$BC$5:$BC$31,0)</f>
        <v>16</v>
      </c>
      <c r="BE31" s="154" t="s">
        <v>73</v>
      </c>
      <c r="BF31" s="134" t="s">
        <v>72</v>
      </c>
      <c r="BG31" s="154">
        <v>25</v>
      </c>
      <c r="BH31" s="134">
        <f t="shared" si="50"/>
        <v>4</v>
      </c>
      <c r="BI31" s="154" t="s">
        <v>73</v>
      </c>
      <c r="BJ31" s="134" t="s">
        <v>72</v>
      </c>
      <c r="BK31" s="154" t="s">
        <v>73</v>
      </c>
      <c r="BL31" s="156" t="s">
        <v>72</v>
      </c>
      <c r="BM31" s="157">
        <v>35.2</v>
      </c>
      <c r="BN31" s="158">
        <f t="shared" si="51"/>
        <v>27</v>
      </c>
      <c r="BO31" s="159">
        <v>40.5</v>
      </c>
      <c r="BP31" s="160">
        <f t="shared" si="52"/>
        <v>21</v>
      </c>
      <c r="BQ31" s="161">
        <v>107</v>
      </c>
      <c r="BR31" s="160">
        <f t="shared" si="53"/>
        <v>22</v>
      </c>
      <c r="BS31" s="148">
        <v>105</v>
      </c>
      <c r="BT31" s="138">
        <f t="shared" si="54"/>
        <v>8</v>
      </c>
      <c r="BU31" s="148">
        <v>26.3</v>
      </c>
      <c r="BV31" s="134" t="e">
        <f t="shared" si="55"/>
        <v>#REF!</v>
      </c>
      <c r="BW31" s="148">
        <v>181.8</v>
      </c>
      <c r="BX31" s="134" t="e">
        <f t="shared" si="56"/>
        <v>#REF!</v>
      </c>
      <c r="BY31" s="148">
        <v>196.6</v>
      </c>
      <c r="BZ31" s="134" t="e">
        <f t="shared" si="57"/>
        <v>#REF!</v>
      </c>
      <c r="CA31" s="148">
        <v>131.5</v>
      </c>
      <c r="CB31" s="134" t="e">
        <f t="shared" si="58"/>
        <v>#REF!</v>
      </c>
      <c r="CC31" s="148">
        <v>10</v>
      </c>
      <c r="CD31" s="134">
        <f t="shared" si="59"/>
        <v>23</v>
      </c>
      <c r="CE31" s="148"/>
      <c r="CF31" s="137" t="e">
        <f t="shared" si="60"/>
        <v>#N/A</v>
      </c>
      <c r="CG31" s="148">
        <v>263.8</v>
      </c>
      <c r="CH31" s="162">
        <f t="shared" si="61"/>
        <v>24</v>
      </c>
      <c r="CI31" s="148">
        <v>283.7</v>
      </c>
      <c r="CJ31" s="136">
        <f t="shared" si="62"/>
        <v>24</v>
      </c>
      <c r="CK31" s="163"/>
      <c r="CL31" s="164"/>
      <c r="CM31" s="163">
        <v>100.8</v>
      </c>
      <c r="CN31" s="164">
        <f t="shared" si="63"/>
        <v>2</v>
      </c>
      <c r="CO31" s="163"/>
      <c r="CP31" s="134" t="e">
        <f t="shared" si="64"/>
        <v>#N/A</v>
      </c>
      <c r="CQ31" s="148">
        <v>21.3</v>
      </c>
      <c r="CR31" s="134">
        <f t="shared" si="65"/>
        <v>18</v>
      </c>
      <c r="CS31" s="148"/>
      <c r="CT31" s="134" t="e">
        <f t="shared" si="66"/>
        <v>#N/A</v>
      </c>
      <c r="CU31" s="152">
        <v>145.8</v>
      </c>
      <c r="CV31" s="151">
        <f t="shared" si="8"/>
        <v>19</v>
      </c>
      <c r="CW31" s="165">
        <v>103.9</v>
      </c>
      <c r="CX31" s="151">
        <f t="shared" si="67"/>
        <v>13</v>
      </c>
      <c r="CY31" s="152">
        <v>82.6</v>
      </c>
      <c r="CZ31" s="151">
        <v>7</v>
      </c>
      <c r="DA31" s="165">
        <v>100</v>
      </c>
      <c r="DB31" s="151">
        <f>RANK(DA31,$DA$5:$DA$31,1)</f>
        <v>14</v>
      </c>
      <c r="DC31" s="134" t="s">
        <v>72</v>
      </c>
      <c r="DD31" s="134"/>
      <c r="DE31" s="148">
        <v>175.2</v>
      </c>
      <c r="DF31" s="134">
        <f t="shared" si="68"/>
        <v>17</v>
      </c>
      <c r="DG31" s="161">
        <v>73</v>
      </c>
      <c r="DH31" s="134">
        <f t="shared" si="69"/>
        <v>9</v>
      </c>
      <c r="DI31" s="161">
        <v>216</v>
      </c>
      <c r="DJ31" s="134">
        <f t="shared" si="70"/>
        <v>4</v>
      </c>
      <c r="DK31" s="149">
        <v>143.6</v>
      </c>
      <c r="DL31" s="151">
        <f t="shared" si="9"/>
        <v>2</v>
      </c>
      <c r="DM31" s="149">
        <v>109.4</v>
      </c>
      <c r="DN31" s="134">
        <f t="shared" si="10"/>
        <v>11</v>
      </c>
      <c r="DO31" s="148">
        <v>1</v>
      </c>
      <c r="DP31" s="134">
        <f t="shared" si="71"/>
        <v>1</v>
      </c>
      <c r="DQ31" s="148"/>
      <c r="DR31" s="134" t="e">
        <f t="shared" si="72"/>
        <v>#N/A</v>
      </c>
      <c r="DS31" s="148">
        <v>1</v>
      </c>
      <c r="DT31" s="134">
        <f t="shared" si="73"/>
        <v>1</v>
      </c>
      <c r="DU31" s="166" t="s">
        <v>118</v>
      </c>
      <c r="DV31" s="172"/>
      <c r="DW31" s="166" t="s">
        <v>119</v>
      </c>
      <c r="DX31" s="164"/>
      <c r="DY31" s="168">
        <v>0</v>
      </c>
      <c r="DZ31" s="169">
        <v>1</v>
      </c>
      <c r="EA31" s="168">
        <v>137.4</v>
      </c>
      <c r="EB31" s="134">
        <v>17</v>
      </c>
      <c r="EC31" s="173">
        <v>0</v>
      </c>
      <c r="ED31" s="175">
        <v>1</v>
      </c>
      <c r="EE31" s="168" t="s">
        <v>167</v>
      </c>
      <c r="EF31" s="164">
        <v>17</v>
      </c>
      <c r="EG31" s="170">
        <v>122.2</v>
      </c>
      <c r="EH31" s="164">
        <f t="shared" si="88"/>
        <v>14</v>
      </c>
      <c r="EI31" s="170">
        <v>6.6</v>
      </c>
      <c r="EJ31" s="164">
        <f t="shared" si="12"/>
        <v>22</v>
      </c>
      <c r="EK31" s="134"/>
      <c r="EL31" s="134" t="e">
        <f t="shared" si="13"/>
        <v>#N/A</v>
      </c>
      <c r="EM31" s="148">
        <v>105.4</v>
      </c>
      <c r="EN31" s="134">
        <f t="shared" si="14"/>
        <v>10</v>
      </c>
      <c r="EO31" s="148"/>
      <c r="EP31" s="134" t="e">
        <f t="shared" si="15"/>
        <v>#N/A</v>
      </c>
      <c r="EQ31" s="134">
        <v>26</v>
      </c>
      <c r="ER31" s="134">
        <f t="shared" si="16"/>
        <v>16</v>
      </c>
      <c r="ES31" s="134"/>
      <c r="ET31" s="134" t="e">
        <f t="shared" si="17"/>
        <v>#N/A</v>
      </c>
      <c r="EU31" s="148">
        <v>60.2</v>
      </c>
      <c r="EV31" s="134">
        <f t="shared" si="18"/>
        <v>20</v>
      </c>
      <c r="EW31" s="134"/>
      <c r="EX31" s="134" t="e">
        <f t="shared" si="19"/>
        <v>#N/A</v>
      </c>
      <c r="EY31" s="134"/>
      <c r="EZ31" s="134" t="e">
        <f t="shared" si="20"/>
        <v>#N/A</v>
      </c>
      <c r="FA31" s="134"/>
      <c r="FB31" s="134" t="e">
        <f t="shared" si="21"/>
        <v>#N/A</v>
      </c>
      <c r="FC31" s="171"/>
      <c r="FD31" s="134" t="e">
        <f t="shared" si="22"/>
        <v>#N/A</v>
      </c>
      <c r="FE31" s="171"/>
      <c r="FF31" s="134" t="e">
        <f t="shared" si="23"/>
        <v>#N/A</v>
      </c>
      <c r="FG31" s="148">
        <v>72</v>
      </c>
      <c r="FH31" s="134">
        <f t="shared" si="24"/>
        <v>16</v>
      </c>
      <c r="FI31" s="148"/>
      <c r="FJ31" s="134" t="e">
        <f t="shared" si="25"/>
        <v>#N/A</v>
      </c>
      <c r="FK31" s="171">
        <v>342.68</v>
      </c>
      <c r="FL31" s="134">
        <f t="shared" si="26"/>
        <v>5</v>
      </c>
      <c r="FM31" s="134"/>
      <c r="FN31" s="134" t="e">
        <f t="shared" si="27"/>
        <v>#N/A</v>
      </c>
      <c r="FO31" s="95">
        <v>350.6</v>
      </c>
      <c r="FP31" s="94">
        <f t="shared" si="74"/>
        <v>13</v>
      </c>
      <c r="FQ31" s="95">
        <v>23.3</v>
      </c>
      <c r="FR31" s="117">
        <f t="shared" si="75"/>
        <v>22</v>
      </c>
      <c r="FS31" s="78">
        <v>96.7</v>
      </c>
      <c r="FT31" s="96">
        <f>RANK(FS31,$FS$5:$FS$31,1)</f>
        <v>21</v>
      </c>
      <c r="FU31" s="78">
        <v>148.4</v>
      </c>
      <c r="FV31" s="96">
        <f>RANK(FU31,$FU$5:$FU$31,1)</f>
        <v>25</v>
      </c>
      <c r="FW31" s="98">
        <v>50.4</v>
      </c>
      <c r="FX31" s="96">
        <f t="shared" si="76"/>
        <v>22</v>
      </c>
      <c r="FY31" s="98">
        <v>198.13</v>
      </c>
      <c r="FZ31" s="96">
        <f t="shared" si="77"/>
        <v>17</v>
      </c>
      <c r="GA31" s="95">
        <v>75</v>
      </c>
      <c r="GB31" s="96">
        <f t="shared" si="78"/>
        <v>20</v>
      </c>
      <c r="GC31" s="95">
        <v>80</v>
      </c>
      <c r="GD31" s="96">
        <f t="shared" si="79"/>
        <v>21</v>
      </c>
      <c r="GE31" s="98">
        <v>34.21</v>
      </c>
      <c r="GF31" s="96">
        <f t="shared" si="29"/>
        <v>26</v>
      </c>
      <c r="GG31" s="98">
        <v>34.21</v>
      </c>
      <c r="GH31" s="96">
        <f t="shared" si="30"/>
        <v>26</v>
      </c>
      <c r="GI31" s="117">
        <v>38.9</v>
      </c>
      <c r="GJ31" s="96">
        <f t="shared" si="31"/>
        <v>14</v>
      </c>
      <c r="GK31" s="117">
        <v>32.4</v>
      </c>
      <c r="GL31" s="96">
        <f>RANK(GK31,$GK$5:GK$31,1)</f>
        <v>8</v>
      </c>
      <c r="GM31" s="99">
        <f t="shared" si="32"/>
        <v>19</v>
      </c>
      <c r="GN31" s="99">
        <f t="shared" si="84"/>
        <v>19</v>
      </c>
      <c r="GO31" s="101">
        <f t="shared" si="80"/>
        <v>13.714285714285714</v>
      </c>
      <c r="GP31" s="101">
        <f t="shared" si="81"/>
        <v>13.619047619047619</v>
      </c>
    </row>
    <row r="32" spans="1:198" s="8" customFormat="1" ht="27" customHeight="1">
      <c r="A32" s="103" t="s">
        <v>1</v>
      </c>
      <c r="B32" s="103"/>
      <c r="C32" s="103"/>
      <c r="D32" s="177">
        <f>MAX(D5:D31)</f>
        <v>1</v>
      </c>
      <c r="E32" s="178"/>
      <c r="F32" s="177">
        <f>MAX(F5:F31)</f>
        <v>1</v>
      </c>
      <c r="G32" s="177"/>
      <c r="H32" s="179">
        <f>MAX(H5:H31)</f>
        <v>11530</v>
      </c>
      <c r="I32" s="179"/>
      <c r="J32" s="179">
        <f>MAX(J5:J31)</f>
        <v>13460.1</v>
      </c>
      <c r="K32" s="177"/>
      <c r="L32" s="180" t="e">
        <f>MAX(L5:L31)</f>
        <v>#REF!</v>
      </c>
      <c r="M32" s="179">
        <f>MAX(M5:M31)</f>
        <v>114.38127090301002</v>
      </c>
      <c r="N32" s="180"/>
      <c r="O32" s="179">
        <f>MAX(O5:O31)</f>
        <v>121.44638403990025</v>
      </c>
      <c r="P32" s="180"/>
      <c r="Q32" s="179">
        <f>MAX(Q5:Q31)</f>
        <v>130.16759776536313</v>
      </c>
      <c r="R32" s="179"/>
      <c r="S32" s="179">
        <f>MAX(S5:S31)</f>
        <v>112.52401075681905</v>
      </c>
      <c r="T32" s="180"/>
      <c r="U32" s="179">
        <f>MAX(U5:U31)</f>
        <v>229</v>
      </c>
      <c r="V32" s="179"/>
      <c r="W32" s="179">
        <f>MAX(W5:W31)</f>
        <v>220.44358727097398</v>
      </c>
      <c r="X32" s="179"/>
      <c r="Y32" s="179">
        <f>MAX(Y5:Y31)</f>
        <v>3932062</v>
      </c>
      <c r="Z32" s="180"/>
      <c r="AA32" s="180">
        <f>MAX(AA5:AA31)</f>
        <v>920.4089387237154</v>
      </c>
      <c r="AB32" s="180"/>
      <c r="AC32" s="180">
        <f>MAX(AC5:AC31)</f>
        <v>105.75662208234986</v>
      </c>
      <c r="AD32" s="180"/>
      <c r="AE32" s="180">
        <f>MAX(AE5:AE31)</f>
        <v>107.16619028174765</v>
      </c>
      <c r="AF32" s="180"/>
      <c r="AG32" s="180">
        <f>MAX(AG5:AG31)</f>
        <v>112.3</v>
      </c>
      <c r="AH32" s="180"/>
      <c r="AI32" s="180">
        <f>MAX(AI5:AI31)</f>
        <v>116.8</v>
      </c>
      <c r="AJ32" s="180"/>
      <c r="AK32" s="181">
        <f>MAX(MAX(AK5:AK31))</f>
        <v>865.4</v>
      </c>
      <c r="AL32" s="181"/>
      <c r="AM32" s="181">
        <f>MAX(AM5:AM31)</f>
        <v>8927.9</v>
      </c>
      <c r="AN32" s="181"/>
      <c r="AO32" s="181">
        <f>MAX(AO5:AO31)</f>
        <v>142.04</v>
      </c>
      <c r="AP32" s="181"/>
      <c r="AQ32" s="181">
        <f>MAX(AQ5:AQ31)</f>
        <v>253.54</v>
      </c>
      <c r="AR32" s="180"/>
      <c r="AS32" s="177">
        <f>MAX(AS5:AS31)</f>
        <v>4309.5</v>
      </c>
      <c r="AT32" s="177"/>
      <c r="AU32" s="177">
        <f>MAX(AU5:AU31)</f>
        <v>10293.5</v>
      </c>
      <c r="AV32" s="177"/>
      <c r="AW32" s="182">
        <f>MAX(AW5:AW31)</f>
        <v>1859.5</v>
      </c>
      <c r="AX32" s="182"/>
      <c r="AY32" s="182">
        <f>MAX(AY5:AY31)</f>
        <v>215.7</v>
      </c>
      <c r="AZ32" s="177"/>
      <c r="BA32" s="177">
        <f>MAX(BA5:BA31)</f>
        <v>1245.6</v>
      </c>
      <c r="BB32" s="177"/>
      <c r="BC32" s="177">
        <f>MAX(BC5:BC31)</f>
        <v>1065.1</v>
      </c>
      <c r="BD32" s="177"/>
      <c r="BE32" s="177">
        <f>MAX(BE5:BE31)</f>
        <v>55.6</v>
      </c>
      <c r="BF32" s="177"/>
      <c r="BG32" s="177">
        <f>MAX(BG5:BG31)</f>
        <v>50</v>
      </c>
      <c r="BH32" s="177"/>
      <c r="BI32" s="177">
        <f>MAX(BI5:BI31)</f>
        <v>8.8</v>
      </c>
      <c r="BJ32" s="177"/>
      <c r="BK32" s="180">
        <f>MAX(BK5:BK31)</f>
        <v>9.9</v>
      </c>
      <c r="BL32" s="180"/>
      <c r="BM32" s="183">
        <f>MAX(BM5:BM31)</f>
        <v>50.9</v>
      </c>
      <c r="BN32" s="177"/>
      <c r="BO32" s="183">
        <f>MAX(BO5:BO31)</f>
        <v>64.3</v>
      </c>
      <c r="BP32" s="177"/>
      <c r="BQ32" s="183">
        <f>MAX(BQ5:BQ31)</f>
        <v>126.9</v>
      </c>
      <c r="BR32" s="177"/>
      <c r="BS32" s="183">
        <f>MAX(BS5:BS31)</f>
        <v>137.5</v>
      </c>
      <c r="BT32" s="177"/>
      <c r="BU32" s="177" t="e">
        <f aca="true" t="shared" si="91" ref="BU32:CB32">MAX(BU5:BU31)</f>
        <v>#REF!</v>
      </c>
      <c r="BV32" s="177" t="e">
        <f t="shared" si="91"/>
        <v>#REF!</v>
      </c>
      <c r="BW32" s="177" t="e">
        <f t="shared" si="91"/>
        <v>#REF!</v>
      </c>
      <c r="BX32" s="177" t="e">
        <f t="shared" si="91"/>
        <v>#REF!</v>
      </c>
      <c r="BY32" s="177" t="e">
        <f t="shared" si="91"/>
        <v>#REF!</v>
      </c>
      <c r="BZ32" s="177" t="e">
        <f t="shared" si="91"/>
        <v>#REF!</v>
      </c>
      <c r="CA32" s="177" t="e">
        <f t="shared" si="91"/>
        <v>#REF!</v>
      </c>
      <c r="CB32" s="177" t="e">
        <f t="shared" si="91"/>
        <v>#REF!</v>
      </c>
      <c r="CC32" s="177">
        <f>MAX(CC5:CC31)</f>
        <v>26.3</v>
      </c>
      <c r="CD32" s="177"/>
      <c r="CE32" s="177">
        <f>MAX(CE5:CE31)</f>
        <v>0</v>
      </c>
      <c r="CF32" s="177"/>
      <c r="CG32" s="184">
        <f>MAX(CG5:CG31)</f>
        <v>537.7</v>
      </c>
      <c r="CH32" s="177"/>
      <c r="CI32" s="185">
        <f>MAX(CI5:CI31)</f>
        <v>689</v>
      </c>
      <c r="CJ32" s="177"/>
      <c r="CK32" s="177">
        <f>MAX(CK5:CK31)</f>
        <v>0</v>
      </c>
      <c r="CL32" s="177"/>
      <c r="CM32" s="177">
        <f>MAX(CM5:CM31)</f>
        <v>101.1</v>
      </c>
      <c r="CN32" s="177"/>
      <c r="CO32" s="177">
        <f>MAX(CO5:CO31)</f>
        <v>0</v>
      </c>
      <c r="CP32" s="177"/>
      <c r="CQ32" s="177">
        <f>MAX(CQ5:CQ31)</f>
        <v>29.4</v>
      </c>
      <c r="CR32" s="177"/>
      <c r="CS32" s="177">
        <f>MAX(CS5:CS31)</f>
        <v>0</v>
      </c>
      <c r="CT32" s="177"/>
      <c r="CU32" s="182">
        <f>MAX(CU5:CU31)</f>
        <v>751.9</v>
      </c>
      <c r="CV32" s="182"/>
      <c r="CW32" s="177">
        <f>MAX(CW5:CW31)</f>
        <v>626.2</v>
      </c>
      <c r="CX32" s="177"/>
      <c r="CY32" s="177">
        <f>MAX(CY5:CY31)</f>
        <v>100</v>
      </c>
      <c r="CZ32" s="177"/>
      <c r="DA32" s="177">
        <f>MAX(DA5:DA31)</f>
        <v>100</v>
      </c>
      <c r="DB32" s="177"/>
      <c r="DC32" s="177" t="s">
        <v>72</v>
      </c>
      <c r="DD32" s="177"/>
      <c r="DE32" s="177">
        <f>MAX(DE5:DE31)</f>
        <v>1645.425697921419</v>
      </c>
      <c r="DF32" s="177"/>
      <c r="DG32" s="177">
        <f>MAX(DG4:DG31)</f>
        <v>246</v>
      </c>
      <c r="DH32" s="177"/>
      <c r="DI32" s="177">
        <f>MAX(DI4:DI31)</f>
        <v>365</v>
      </c>
      <c r="DJ32" s="177"/>
      <c r="DK32" s="177">
        <f>MAX(DK5:DK31)</f>
        <v>152.3</v>
      </c>
      <c r="DL32" s="177"/>
      <c r="DM32" s="177">
        <f>MAX(DM5:DM31)</f>
        <v>122.5</v>
      </c>
      <c r="DN32" s="177"/>
      <c r="DO32" s="177">
        <f>MAX(DO5:DO31)</f>
        <v>1</v>
      </c>
      <c r="DP32" s="177"/>
      <c r="DQ32" s="177">
        <f>MAX(DQ5:DQ31)</f>
        <v>0</v>
      </c>
      <c r="DR32" s="177"/>
      <c r="DS32" s="177">
        <f>MAX(DS5:DS31)</f>
        <v>1</v>
      </c>
      <c r="DT32" s="177"/>
      <c r="DU32" s="177"/>
      <c r="DV32" s="177"/>
      <c r="DW32" s="177"/>
      <c r="DX32" s="177"/>
      <c r="DY32" s="182">
        <f>MAX(DY5:DY31)</f>
        <v>340.3</v>
      </c>
      <c r="DZ32" s="182"/>
      <c r="EA32" s="182">
        <f>MAX(EA5:EA31)</f>
        <v>292.9000000000001</v>
      </c>
      <c r="EB32" s="182"/>
      <c r="EC32" s="177">
        <f>MAX(EC5:EC31)</f>
        <v>105</v>
      </c>
      <c r="ED32" s="177"/>
      <c r="EE32" s="177">
        <f>MAX(EE5:EE31)</f>
        <v>1198.2456140350878</v>
      </c>
      <c r="EF32" s="177"/>
      <c r="EG32" s="177">
        <f>MAX(EG5:EG31)</f>
        <v>334.7</v>
      </c>
      <c r="EH32" s="179"/>
      <c r="EI32" s="177">
        <f>MAX(EI4:EI31)</f>
        <v>179.4</v>
      </c>
      <c r="EJ32" s="177"/>
      <c r="EK32" s="177">
        <f>MAX(EK5:EK31)</f>
        <v>0</v>
      </c>
      <c r="EL32" s="177"/>
      <c r="EM32" s="177">
        <f>MAX(EM5:EM31)</f>
        <v>123.4</v>
      </c>
      <c r="EN32" s="177"/>
      <c r="EO32" s="177">
        <f>MAX(EO5:EO31)</f>
        <v>0</v>
      </c>
      <c r="EP32" s="177"/>
      <c r="EQ32" s="177">
        <f>MAX(EQ5:EQ31)</f>
        <v>63</v>
      </c>
      <c r="ER32" s="177"/>
      <c r="ES32" s="177">
        <f>MAX(ES5:ES31)</f>
        <v>0</v>
      </c>
      <c r="ET32" s="177"/>
      <c r="EU32" s="177">
        <f>MAX(EU5:EU31)</f>
        <v>84</v>
      </c>
      <c r="EV32" s="177"/>
      <c r="EW32" s="177">
        <f>MAX(EW5:EW31)</f>
        <v>0</v>
      </c>
      <c r="EX32" s="177"/>
      <c r="EY32" s="177">
        <f>MAX(EY5:EY31)</f>
        <v>0</v>
      </c>
      <c r="EZ32" s="177"/>
      <c r="FA32" s="177">
        <f>MAX(FA5:FA31)</f>
        <v>0</v>
      </c>
      <c r="FB32" s="177"/>
      <c r="FC32" s="177">
        <f>MAX(FC5:FC31)</f>
        <v>0</v>
      </c>
      <c r="FD32" s="177"/>
      <c r="FE32" s="177">
        <f>MAX(FE5:FE31)</f>
        <v>0</v>
      </c>
      <c r="FF32" s="177"/>
      <c r="FG32" s="177">
        <f>MAX(FG5:FG31)</f>
        <v>86.8</v>
      </c>
      <c r="FH32" s="177"/>
      <c r="FI32" s="177">
        <f>MAX(FI5:FI31)</f>
        <v>0</v>
      </c>
      <c r="FJ32" s="177"/>
      <c r="FK32" s="177">
        <f>MAX(FK5:FK31)</f>
        <v>378.43</v>
      </c>
      <c r="FL32" s="177"/>
      <c r="FM32" s="177">
        <f>MAX(FM5:FM31)</f>
        <v>0</v>
      </c>
      <c r="FN32" s="177"/>
      <c r="FO32" s="73">
        <f>MAX(FO4:FO31)</f>
        <v>4594.7</v>
      </c>
      <c r="FP32" s="73"/>
      <c r="FQ32" s="73">
        <f>MAX(FQ4:FQ31)</f>
        <v>1673</v>
      </c>
      <c r="FR32" s="73"/>
      <c r="FS32" s="107">
        <f>MAX(FS5:FS31)</f>
        <v>139.2</v>
      </c>
      <c r="FT32" s="106"/>
      <c r="FU32" s="107">
        <f>MAX(FU5:FU31)</f>
        <v>294.8</v>
      </c>
      <c r="FV32" s="104"/>
      <c r="FW32" s="107">
        <f>MAX(FW5:FW31)</f>
        <v>666.82</v>
      </c>
      <c r="FX32" s="104"/>
      <c r="FY32" s="107">
        <f>MAX(FY5:FY31)</f>
        <v>620.39</v>
      </c>
      <c r="FZ32" s="104"/>
      <c r="GA32" s="104">
        <f>MAX(GA5:GA31)</f>
        <v>134</v>
      </c>
      <c r="GB32" s="104"/>
      <c r="GC32" s="104">
        <f>MAX(GC5:GC31)</f>
        <v>137</v>
      </c>
      <c r="GD32" s="104"/>
      <c r="GE32" s="104">
        <f>MAX(GE5:GE31)</f>
        <v>78.9</v>
      </c>
      <c r="GF32" s="106"/>
      <c r="GG32" s="108">
        <f>MAX(GG5:GG31)</f>
        <v>78.9</v>
      </c>
      <c r="GH32" s="104"/>
      <c r="GI32" s="73">
        <f>MAX(GI5:GI31)</f>
        <v>64</v>
      </c>
      <c r="GJ32" s="74"/>
      <c r="GK32" s="73">
        <f>MAX(GK5:GK31)</f>
        <v>63.4</v>
      </c>
      <c r="GL32" s="73"/>
      <c r="GM32" s="99"/>
      <c r="GN32" s="123"/>
      <c r="GO32" s="101"/>
      <c r="GP32" s="102"/>
    </row>
    <row r="33" spans="1:217" s="8" customFormat="1" ht="21">
      <c r="A33" s="103" t="s">
        <v>2</v>
      </c>
      <c r="B33" s="103"/>
      <c r="C33" s="103"/>
      <c r="D33" s="177">
        <f>MIN(D5:D31)</f>
        <v>0</v>
      </c>
      <c r="E33" s="178"/>
      <c r="F33" s="177">
        <f>MIN(F5:F31)</f>
        <v>0</v>
      </c>
      <c r="G33" s="177"/>
      <c r="H33" s="179">
        <f>MIN(H5:H31)</f>
        <v>29.5</v>
      </c>
      <c r="I33" s="179"/>
      <c r="J33" s="179">
        <f>MIN(J5:J31)</f>
        <v>12.2</v>
      </c>
      <c r="K33" s="177"/>
      <c r="L33" s="180" t="e">
        <f>MIN(L5:L31)</f>
        <v>#REF!</v>
      </c>
      <c r="M33" s="179">
        <f>MIN(M5:M31)</f>
        <v>73.07692307692307</v>
      </c>
      <c r="N33" s="180"/>
      <c r="O33" s="179">
        <f>MIN(O5:O31)</f>
        <v>54.068965517241374</v>
      </c>
      <c r="P33" s="180"/>
      <c r="Q33" s="179">
        <f>MIN(Q5:Q31)</f>
        <v>93.78378378378378</v>
      </c>
      <c r="R33" s="179"/>
      <c r="S33" s="179">
        <f>MIN(S5:S31)</f>
        <v>45</v>
      </c>
      <c r="T33" s="180"/>
      <c r="U33" s="179">
        <f>MIN(U5:U31)</f>
        <v>61.47421931735657</v>
      </c>
      <c r="V33" s="179"/>
      <c r="W33" s="179">
        <f>MIN(W5:W31)</f>
        <v>53.19298245614035</v>
      </c>
      <c r="X33" s="179"/>
      <c r="Y33" s="179">
        <f>MIN(Y5:Y31)</f>
        <v>33.474178403755865</v>
      </c>
      <c r="Z33" s="180"/>
      <c r="AA33" s="180">
        <f>MIN(AA5:AA31)</f>
        <v>1.6397743670470941</v>
      </c>
      <c r="AB33" s="180"/>
      <c r="AC33" s="180">
        <f>MIN(AC5:AC31)</f>
        <v>99</v>
      </c>
      <c r="AD33" s="180"/>
      <c r="AE33" s="180">
        <f>MIN(AE5:AE31)</f>
        <v>99.74835067673264</v>
      </c>
      <c r="AF33" s="180"/>
      <c r="AG33" s="180">
        <f>MIN(AG5:AG31)</f>
        <v>95</v>
      </c>
      <c r="AH33" s="180"/>
      <c r="AI33" s="180">
        <f>MIN(AI5:AI31)</f>
        <v>102.3</v>
      </c>
      <c r="AJ33" s="180"/>
      <c r="AK33" s="181">
        <f>MIN(AK5:AK31)</f>
        <v>2.5</v>
      </c>
      <c r="AL33" s="181"/>
      <c r="AM33" s="181">
        <f>MIN(AM5:AM31)</f>
        <v>3.4</v>
      </c>
      <c r="AN33" s="181"/>
      <c r="AO33" s="181">
        <f>MIN(AO5:AO31)</f>
        <v>0.03</v>
      </c>
      <c r="AP33" s="181"/>
      <c r="AQ33" s="181">
        <f>MIN(AQ5:AQ31)</f>
        <v>0.03</v>
      </c>
      <c r="AR33" s="180"/>
      <c r="AS33" s="177">
        <f>MIN(AS5:AS31)</f>
        <v>448.4</v>
      </c>
      <c r="AT33" s="177"/>
      <c r="AU33" s="177">
        <f>MIN(AU5:AU31)</f>
        <v>780.2</v>
      </c>
      <c r="AV33" s="177"/>
      <c r="AW33" s="182">
        <f>MIN(AW5:AW31)</f>
        <v>97.2</v>
      </c>
      <c r="AX33" s="182"/>
      <c r="AY33" s="182">
        <f>MIN(AY5:AY31)</f>
        <v>54.7</v>
      </c>
      <c r="AZ33" s="177"/>
      <c r="BA33" s="177">
        <f>MIN(BA5:BA31)</f>
        <v>0.1</v>
      </c>
      <c r="BB33" s="177"/>
      <c r="BC33" s="177">
        <f>MIN(BC5:BC31)</f>
        <v>0.2</v>
      </c>
      <c r="BD33" s="177"/>
      <c r="BE33" s="177">
        <f>MIN(BE5:BE31)</f>
        <v>9.1</v>
      </c>
      <c r="BF33" s="177"/>
      <c r="BG33" s="177">
        <f>MIN(BG5:BG31)</f>
        <v>8.3</v>
      </c>
      <c r="BH33" s="177"/>
      <c r="BI33" s="177">
        <f>MIN(BI5:BI31)</f>
        <v>0.1</v>
      </c>
      <c r="BJ33" s="177"/>
      <c r="BK33" s="180">
        <f>MIN(BK5:BK31)</f>
        <v>0.1</v>
      </c>
      <c r="BL33" s="180"/>
      <c r="BM33" s="177">
        <f>MIN(BM5:BM31)</f>
        <v>35.2</v>
      </c>
      <c r="BN33" s="177"/>
      <c r="BO33" s="177">
        <f>MIN(BO5:BO31)</f>
        <v>36.7</v>
      </c>
      <c r="BP33" s="177"/>
      <c r="BQ33" s="177">
        <f>MIN(BQ5:BQ31)</f>
        <v>100.6</v>
      </c>
      <c r="BR33" s="177"/>
      <c r="BS33" s="177">
        <f>MIN(BS5:BS31)</f>
        <v>86.8</v>
      </c>
      <c r="BT33" s="177"/>
      <c r="BU33" s="177" t="e">
        <f aca="true" t="shared" si="92" ref="BU33:CB33">MIN(BU5:BU31)</f>
        <v>#REF!</v>
      </c>
      <c r="BV33" s="177" t="e">
        <f t="shared" si="92"/>
        <v>#REF!</v>
      </c>
      <c r="BW33" s="177" t="e">
        <f t="shared" si="92"/>
        <v>#REF!</v>
      </c>
      <c r="BX33" s="177" t="e">
        <f t="shared" si="92"/>
        <v>#REF!</v>
      </c>
      <c r="BY33" s="177" t="e">
        <f t="shared" si="92"/>
        <v>#REF!</v>
      </c>
      <c r="BZ33" s="177" t="e">
        <f t="shared" si="92"/>
        <v>#REF!</v>
      </c>
      <c r="CA33" s="177" t="e">
        <f t="shared" si="92"/>
        <v>#REF!</v>
      </c>
      <c r="CB33" s="177" t="e">
        <f t="shared" si="92"/>
        <v>#REF!</v>
      </c>
      <c r="CC33" s="177">
        <f>MIN(CC5:CC31)</f>
        <v>0</v>
      </c>
      <c r="CD33" s="177"/>
      <c r="CE33" s="177">
        <f>MIN(CE5:CE31)</f>
        <v>0</v>
      </c>
      <c r="CF33" s="177"/>
      <c r="CG33" s="180">
        <f>MIN(CG5:CG31)</f>
        <v>245.6</v>
      </c>
      <c r="CH33" s="180"/>
      <c r="CI33" s="180">
        <f>MIN(CI5:CI31)</f>
        <v>250.2</v>
      </c>
      <c r="CJ33" s="177"/>
      <c r="CK33" s="177">
        <f>MIN(CK5:CK31)</f>
        <v>0</v>
      </c>
      <c r="CL33" s="177"/>
      <c r="CM33" s="177">
        <f>MIN(CM5:CM31)</f>
        <v>83.6</v>
      </c>
      <c r="CN33" s="177"/>
      <c r="CO33" s="177">
        <f>MIN(CO5:CO31)</f>
        <v>0</v>
      </c>
      <c r="CP33" s="177"/>
      <c r="CQ33" s="177">
        <f>MIN(CQ5:CQ31)</f>
        <v>4.5</v>
      </c>
      <c r="CR33" s="177"/>
      <c r="CS33" s="177">
        <f>MIN(CS5:CS31)</f>
        <v>0</v>
      </c>
      <c r="CT33" s="177"/>
      <c r="CU33" s="182">
        <f>MIN(CU5:CU31)</f>
        <v>8.5</v>
      </c>
      <c r="CV33" s="182"/>
      <c r="CW33" s="177">
        <f>MIN(CW5:CW31)</f>
        <v>24.7</v>
      </c>
      <c r="CX33" s="177"/>
      <c r="CY33" s="177">
        <f>MIN(CY5:CY32)</f>
        <v>16.1</v>
      </c>
      <c r="CZ33" s="177"/>
      <c r="DA33" s="177">
        <f>MIN(DA5:DA32)</f>
        <v>53.7</v>
      </c>
      <c r="DB33" s="177"/>
      <c r="DC33" s="177" t="s">
        <v>72</v>
      </c>
      <c r="DD33" s="177"/>
      <c r="DE33" s="177">
        <f>MIN(DE5:DE32)</f>
        <v>3.271904681580319</v>
      </c>
      <c r="DF33" s="177"/>
      <c r="DG33" s="177">
        <f>MIN(DG4:DG31)</f>
        <v>15</v>
      </c>
      <c r="DH33" s="177"/>
      <c r="DI33" s="177">
        <f>MIN(DI4:DI31)</f>
        <v>32</v>
      </c>
      <c r="DJ33" s="177"/>
      <c r="DK33" s="177">
        <f>MIN(DK5:DK31)</f>
        <v>68.2</v>
      </c>
      <c r="DL33" s="177"/>
      <c r="DM33" s="177">
        <f>MIN(DM5:DM31)</f>
        <v>80.9</v>
      </c>
      <c r="DN33" s="177"/>
      <c r="DO33" s="177">
        <f>MIN(DO5:DO31)</f>
        <v>1</v>
      </c>
      <c r="DP33" s="177"/>
      <c r="DQ33" s="177">
        <f>MIN(DQ5:DQ31)</f>
        <v>0</v>
      </c>
      <c r="DR33" s="177"/>
      <c r="DS33" s="177">
        <f>MIN(DS5:DS31)</f>
        <v>1</v>
      </c>
      <c r="DT33" s="177"/>
      <c r="DU33" s="177"/>
      <c r="DV33" s="177"/>
      <c r="DW33" s="177"/>
      <c r="DX33" s="177"/>
      <c r="DY33" s="182">
        <f>MIN(DY5:DY32)</f>
        <v>-234.6</v>
      </c>
      <c r="DZ33" s="182"/>
      <c r="EA33" s="182">
        <f>MIN(EA5:EA32)</f>
        <v>-237</v>
      </c>
      <c r="EB33" s="182"/>
      <c r="EC33" s="177">
        <f>MIN(EC5:EC31)</f>
        <v>0</v>
      </c>
      <c r="ED33" s="177"/>
      <c r="EE33" s="177">
        <f>MIN(EE5:EE31)</f>
        <v>0</v>
      </c>
      <c r="EF33" s="177"/>
      <c r="EG33" s="177">
        <f>MIN(EG5:EG31)</f>
        <v>0</v>
      </c>
      <c r="EH33" s="179"/>
      <c r="EI33" s="177">
        <f>MIN(EI4:EI32)</f>
        <v>0</v>
      </c>
      <c r="EJ33" s="177"/>
      <c r="EK33" s="177">
        <f>MIN(EK5:EK31)</f>
        <v>0</v>
      </c>
      <c r="EL33" s="177"/>
      <c r="EM33" s="177">
        <f>MIN(EM5:EM31)</f>
        <v>85.1</v>
      </c>
      <c r="EN33" s="177"/>
      <c r="EO33" s="177">
        <f>MIN(EO5:EO31)</f>
        <v>0</v>
      </c>
      <c r="EP33" s="177"/>
      <c r="EQ33" s="177">
        <f>MIN(EQ5:EQ31)</f>
        <v>19</v>
      </c>
      <c r="ER33" s="177"/>
      <c r="ES33" s="177">
        <f>MIN(ES5:ES31)</f>
        <v>0</v>
      </c>
      <c r="ET33" s="177"/>
      <c r="EU33" s="177">
        <f>MIN(EU5:EU31)</f>
        <v>38.7</v>
      </c>
      <c r="EV33" s="177"/>
      <c r="EW33" s="177">
        <f>MIN(EW5:EW31)</f>
        <v>0</v>
      </c>
      <c r="EX33" s="177"/>
      <c r="EY33" s="177">
        <f>MIN(EY5:EY31)</f>
        <v>0</v>
      </c>
      <c r="EZ33" s="177"/>
      <c r="FA33" s="177">
        <f>MIN(FA5:FA31)</f>
        <v>0</v>
      </c>
      <c r="FB33" s="177"/>
      <c r="FC33" s="177">
        <f>MIN(FC5:FC31)</f>
        <v>0</v>
      </c>
      <c r="FD33" s="177"/>
      <c r="FE33" s="177">
        <f>MIN(FE5:FE31)</f>
        <v>0</v>
      </c>
      <c r="FF33" s="177"/>
      <c r="FG33" s="177">
        <f>MIN(FG5:FG31)</f>
        <v>58</v>
      </c>
      <c r="FH33" s="177"/>
      <c r="FI33" s="177">
        <f>MIN(FI5:FI31)</f>
        <v>0</v>
      </c>
      <c r="FJ33" s="177"/>
      <c r="FK33" s="177">
        <f>MIN(FK5:FK31)</f>
        <v>237.49</v>
      </c>
      <c r="FL33" s="177"/>
      <c r="FM33" s="177">
        <f>MIN(FM5:FM31)</f>
        <v>0</v>
      </c>
      <c r="FN33" s="177"/>
      <c r="FO33" s="73">
        <f>MIN(FO4:FO31)</f>
        <v>67.7</v>
      </c>
      <c r="FP33" s="73"/>
      <c r="FQ33" s="73">
        <f>MIN(FQ4:FQ31)</f>
        <v>0</v>
      </c>
      <c r="FR33" s="73"/>
      <c r="FS33" s="104">
        <f>MIN(FS5:FS31)</f>
        <v>34.3</v>
      </c>
      <c r="FT33" s="106"/>
      <c r="FU33" s="104">
        <f>MIN(FU5:FU31)</f>
        <v>0</v>
      </c>
      <c r="FV33" s="104"/>
      <c r="FW33" s="104">
        <f>MIN(FW5:FW31)</f>
        <v>0</v>
      </c>
      <c r="FX33" s="104"/>
      <c r="FY33" s="104">
        <f>MIN(FY5:FY31)</f>
        <v>0</v>
      </c>
      <c r="FZ33" s="104"/>
      <c r="GA33" s="104">
        <f>MIN(GA5:GA32)</f>
        <v>65</v>
      </c>
      <c r="GB33" s="104"/>
      <c r="GC33" s="104">
        <f>MIN(GC5:GC32)</f>
        <v>65</v>
      </c>
      <c r="GD33" s="104"/>
      <c r="GE33" s="104">
        <f>MIN(GE5:GE31)</f>
        <v>33.33</v>
      </c>
      <c r="GF33" s="106"/>
      <c r="GG33" s="108">
        <f>MIN(GG5:GG31)</f>
        <v>33.33</v>
      </c>
      <c r="GH33" s="104"/>
      <c r="GI33" s="73">
        <f>MIN(GI5:GI31)</f>
        <v>23.7</v>
      </c>
      <c r="GJ33" s="74"/>
      <c r="GK33" s="73">
        <f>MIN(GK5:GK31)</f>
        <v>20.3</v>
      </c>
      <c r="GL33" s="73"/>
      <c r="GM33" s="99"/>
      <c r="GN33" s="123"/>
      <c r="GO33" s="101"/>
      <c r="GP33" s="102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</row>
    <row r="34" spans="1:217" s="7" customFormat="1" ht="42.75" customHeight="1" thickBot="1">
      <c r="A34" s="84" t="s">
        <v>38</v>
      </c>
      <c r="B34" s="83"/>
      <c r="C34" s="83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40"/>
      <c r="BN34" s="239"/>
      <c r="BO34" s="240"/>
      <c r="BP34" s="239"/>
      <c r="BQ34" s="240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40"/>
      <c r="CH34" s="239"/>
      <c r="CI34" s="240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110"/>
      <c r="FP34" s="110"/>
      <c r="FQ34" s="110"/>
      <c r="FR34" s="110"/>
      <c r="FS34" s="110"/>
      <c r="FT34" s="110"/>
      <c r="FU34" s="110"/>
      <c r="FV34" s="111"/>
      <c r="FW34" s="111"/>
      <c r="FX34" s="111"/>
      <c r="FY34" s="111"/>
      <c r="FZ34" s="111"/>
      <c r="GA34" s="111"/>
      <c r="GB34" s="111"/>
      <c r="GC34" s="111"/>
      <c r="GD34" s="111"/>
      <c r="GE34" s="110"/>
      <c r="GF34" s="110"/>
      <c r="GG34" s="110"/>
      <c r="GH34" s="112"/>
      <c r="GI34" s="113"/>
      <c r="GJ34" s="113"/>
      <c r="GK34" s="113"/>
      <c r="GL34" s="114"/>
      <c r="GM34" s="99"/>
      <c r="GN34" s="220"/>
      <c r="GO34" s="101"/>
      <c r="GP34" s="102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</row>
    <row r="35" spans="1:217" s="14" customFormat="1" ht="23.25" customHeight="1" thickBot="1">
      <c r="A35" s="115" t="s">
        <v>29</v>
      </c>
      <c r="B35" s="116" t="e">
        <f aca="true" t="shared" si="93" ref="B35:B40">RANK(B109,$B$109:$B$114,1)</f>
        <v>#N/A</v>
      </c>
      <c r="C35" s="116" t="e">
        <f aca="true" t="shared" si="94" ref="C35:C40">RANK(C75,$C$75:$C$80,1)</f>
        <v>#N/A</v>
      </c>
      <c r="D35" s="186">
        <v>1</v>
      </c>
      <c r="E35" s="187">
        <f aca="true" t="shared" si="95" ref="E35:E40">RANK(D35,$D$35:$D$40,0)</f>
        <v>1</v>
      </c>
      <c r="F35" s="186">
        <v>0</v>
      </c>
      <c r="G35" s="187">
        <f aca="true" t="shared" si="96" ref="G35:G40">RANK(F35,$F$35:$F$40,0)</f>
        <v>2</v>
      </c>
      <c r="H35" s="148">
        <v>8006.4</v>
      </c>
      <c r="I35" s="149">
        <f aca="true" t="shared" si="97" ref="I35:I40">RANK(H35,$H$35:$H$40,0)</f>
        <v>2</v>
      </c>
      <c r="J35" s="150">
        <v>8574.3</v>
      </c>
      <c r="K35" s="151">
        <f aca="true" t="shared" si="98" ref="K35:K40">RANK(J35,$J$35:$J$40,0)</f>
        <v>2</v>
      </c>
      <c r="L35" s="188" t="e">
        <f>RANK(#REF!,#REF!,0)</f>
        <v>#REF!</v>
      </c>
      <c r="M35" s="189"/>
      <c r="N35" s="188"/>
      <c r="O35" s="189"/>
      <c r="P35" s="188"/>
      <c r="Q35" s="189"/>
      <c r="R35" s="188"/>
      <c r="S35" s="189"/>
      <c r="T35" s="188"/>
      <c r="U35" s="189"/>
      <c r="V35" s="188"/>
      <c r="W35" s="189"/>
      <c r="X35" s="188"/>
      <c r="Y35" s="189"/>
      <c r="Z35" s="188"/>
      <c r="AA35" s="189"/>
      <c r="AB35" s="188"/>
      <c r="AC35" s="190">
        <v>100.7</v>
      </c>
      <c r="AD35" s="188"/>
      <c r="AE35" s="189">
        <v>101.6</v>
      </c>
      <c r="AF35" s="188"/>
      <c r="AG35" s="189">
        <v>102.3</v>
      </c>
      <c r="AH35" s="188"/>
      <c r="AI35" s="189">
        <v>102.5</v>
      </c>
      <c r="AJ35" s="188"/>
      <c r="AK35" s="191">
        <v>102.4</v>
      </c>
      <c r="AL35" s="188">
        <f aca="true" t="shared" si="99" ref="AL35:AL40">RANK(AK35,$AK$35:$AK$40,0)</f>
        <v>4</v>
      </c>
      <c r="AM35" s="191">
        <v>110.4</v>
      </c>
      <c r="AN35" s="188">
        <f aca="true" t="shared" si="100" ref="AN35:AN40">RANK(AM35,$AM$35:$AM$40,0)</f>
        <v>3</v>
      </c>
      <c r="AO35" s="191">
        <v>1.35</v>
      </c>
      <c r="AP35" s="188">
        <f aca="true" t="shared" si="101" ref="AP35:AP40">RANK(AO35,$AO$35:$AO$40,0)</f>
        <v>4</v>
      </c>
      <c r="AQ35" s="191">
        <v>1.85</v>
      </c>
      <c r="AR35" s="188">
        <f aca="true" t="shared" si="102" ref="AR35:AR40">RANK(AQ35,$AQ$35:$AQ$40,0)</f>
        <v>4</v>
      </c>
      <c r="AS35" s="153">
        <v>3701.8</v>
      </c>
      <c r="AT35" s="188">
        <f aca="true" t="shared" si="103" ref="AT35:AT40">RANK(AS35,$AS$35:$AS$40,0)</f>
        <v>2</v>
      </c>
      <c r="AU35" s="153">
        <v>3083.4</v>
      </c>
      <c r="AV35" s="188">
        <f aca="true" t="shared" si="104" ref="AV35:AV40">RANK(AU35,$AU$35:$AU$40,0)</f>
        <v>2</v>
      </c>
      <c r="AW35" s="154">
        <v>98</v>
      </c>
      <c r="AX35" s="192">
        <f>RANK(AW35,$AW$35:$AW$40,0)</f>
        <v>3</v>
      </c>
      <c r="AY35" s="155">
        <v>97.1</v>
      </c>
      <c r="AZ35" s="188">
        <f>RANK(AY35,$AY$35:$AY$40,0)</f>
        <v>2</v>
      </c>
      <c r="BA35" s="154">
        <v>299.1</v>
      </c>
      <c r="BB35" s="188">
        <f>RANK(BA35,$BA$35:$BA$40,0)</f>
        <v>1</v>
      </c>
      <c r="BC35" s="155">
        <v>284.5</v>
      </c>
      <c r="BD35" s="187">
        <f>RANK(BC35,$BC$35:$BC$40,0)</f>
        <v>2</v>
      </c>
      <c r="BE35" s="193">
        <v>19.3</v>
      </c>
      <c r="BF35" s="192">
        <f aca="true" t="shared" si="105" ref="BF35:BF40">RANK(BE35,$BE$35:$BE$40,0)</f>
        <v>3</v>
      </c>
      <c r="BG35" s="193">
        <v>21.3</v>
      </c>
      <c r="BH35" s="192">
        <f aca="true" t="shared" si="106" ref="BH35:BH40">RANK(BG35,$BG$35:$BG$40,0)</f>
        <v>3</v>
      </c>
      <c r="BI35" s="193">
        <v>2.2</v>
      </c>
      <c r="BJ35" s="192">
        <f>RANK(BI35,$BI$35:$BI$40,0)</f>
        <v>2</v>
      </c>
      <c r="BK35" s="193">
        <v>4.3</v>
      </c>
      <c r="BL35" s="194">
        <f aca="true" t="shared" si="107" ref="BL35:BL40">RANK(BK35,$BK$35:$BK$40,0)</f>
        <v>2</v>
      </c>
      <c r="BM35" s="157">
        <v>37.3</v>
      </c>
      <c r="BN35" s="195">
        <f aca="true" t="shared" si="108" ref="BN35:BN40">RANK(BM35,$BM$35:$BM$40,0)</f>
        <v>6</v>
      </c>
      <c r="BO35" s="159">
        <v>38.3</v>
      </c>
      <c r="BP35" s="196">
        <f aca="true" t="shared" si="109" ref="BP35:BP40">RANK(BO35,$BO$35:$BO$40,0)</f>
        <v>6</v>
      </c>
      <c r="BQ35" s="161">
        <v>111.3</v>
      </c>
      <c r="BR35" s="197">
        <f aca="true" t="shared" si="110" ref="BR35:BR40">RANK(BQ35,$BQ$35:$BQ$40,0)</f>
        <v>2</v>
      </c>
      <c r="BS35" s="198">
        <v>149.5</v>
      </c>
      <c r="BT35" s="187">
        <f aca="true" t="shared" si="111" ref="BT35:BT40">RANK(BS35,$BS$35:$BS$40,0)</f>
        <v>1</v>
      </c>
      <c r="BU35" s="187" t="e">
        <f>RANK(#REF!,#REF!,1)</f>
        <v>#REF!</v>
      </c>
      <c r="BV35" s="187" t="e">
        <f>RANK(BU35,#REF!,1)</f>
        <v>#REF!</v>
      </c>
      <c r="BW35" s="187" t="e">
        <f>RANK(BV35,#REF!,1)</f>
        <v>#REF!</v>
      </c>
      <c r="BX35" s="187" t="e">
        <f>RANK(BW35,#REF!,1)</f>
        <v>#REF!</v>
      </c>
      <c r="BY35" s="187" t="e">
        <f>RANK(BX35,#REF!,1)</f>
        <v>#REF!</v>
      </c>
      <c r="BZ35" s="187" t="e">
        <f>RANK(BY35,#REF!,1)</f>
        <v>#REF!</v>
      </c>
      <c r="CA35" s="187" t="e">
        <f>RANK(BZ35,#REF!,1)</f>
        <v>#REF!</v>
      </c>
      <c r="CB35" s="187" t="e">
        <f>RANK(CA35,#REF!,1)</f>
        <v>#REF!</v>
      </c>
      <c r="CC35" s="186">
        <v>2.7</v>
      </c>
      <c r="CD35" s="187">
        <f aca="true" t="shared" si="112" ref="CD35:CD40">RANK(CC35,$CC$35:$CC$40,1)</f>
        <v>2</v>
      </c>
      <c r="CE35" s="186"/>
      <c r="CF35" s="199" t="e">
        <f aca="true" t="shared" si="113" ref="CF35:CF40">RANK(CE35,$CE$35:$CE$40,1)</f>
        <v>#N/A</v>
      </c>
      <c r="CG35" s="161">
        <v>665</v>
      </c>
      <c r="CH35" s="200">
        <f aca="true" t="shared" si="114" ref="CH35:CH40">RANK(CG35,$CG$35:$CG$40,0)</f>
        <v>4</v>
      </c>
      <c r="CI35" s="161">
        <v>686</v>
      </c>
      <c r="CJ35" s="197">
        <f aca="true" t="shared" si="115" ref="CJ35:CJ40">RANK(CI35,$CI$35:$CI$40,0)</f>
        <v>4</v>
      </c>
      <c r="CK35" s="201"/>
      <c r="CL35" s="192"/>
      <c r="CM35" s="201">
        <v>93.2</v>
      </c>
      <c r="CN35" s="192">
        <f aca="true" t="shared" si="116" ref="CN35:CN40">RANK(CM35,$CM$35:$CM$40,0)</f>
        <v>3</v>
      </c>
      <c r="CO35" s="201"/>
      <c r="CP35" s="187" t="e">
        <f aca="true" t="shared" si="117" ref="CP35:CP40">RANK(CO35,$CO$35:$CO$40,0)</f>
        <v>#N/A</v>
      </c>
      <c r="CQ35" s="186">
        <v>11.8</v>
      </c>
      <c r="CR35" s="187">
        <f aca="true" t="shared" si="118" ref="CR35:CR40">RANK(CQ35,$CQ$35:$CQ$40,1)</f>
        <v>3</v>
      </c>
      <c r="CS35" s="186"/>
      <c r="CT35" s="187" t="e">
        <f aca="true" t="shared" si="119" ref="CT35:CT40">RANK(CS35,$CS$35:$CS$40,1)</f>
        <v>#N/A</v>
      </c>
      <c r="CU35" s="182">
        <v>33.6</v>
      </c>
      <c r="CV35" s="187">
        <f>RANK(CU35,$CU$35:$CU$40,1)</f>
        <v>2</v>
      </c>
      <c r="CW35" s="202">
        <v>151.8</v>
      </c>
      <c r="CX35" s="188">
        <f>RANK(CW35,$CW$35:$CW$40,1)</f>
        <v>2</v>
      </c>
      <c r="CY35" s="189">
        <v>107.2</v>
      </c>
      <c r="CZ35" s="188">
        <v>2</v>
      </c>
      <c r="DA35" s="203">
        <v>100.9</v>
      </c>
      <c r="DB35" s="188">
        <v>1</v>
      </c>
      <c r="DC35" s="187" t="s">
        <v>72</v>
      </c>
      <c r="DD35" s="187" t="s">
        <v>72</v>
      </c>
      <c r="DE35" s="186">
        <v>130.3</v>
      </c>
      <c r="DF35" s="187">
        <v>2</v>
      </c>
      <c r="DG35" s="161">
        <v>1470</v>
      </c>
      <c r="DH35" s="187">
        <f aca="true" t="shared" si="120" ref="DH35:DH40">RANK(DG35,$DG$35:$DG$40,0)</f>
        <v>1</v>
      </c>
      <c r="DI35" s="161">
        <v>156</v>
      </c>
      <c r="DJ35" s="187">
        <f aca="true" t="shared" si="121" ref="DJ35:DJ40">RANK(DI35,$DI$35:$DI$40,0)</f>
        <v>4</v>
      </c>
      <c r="DK35" s="152">
        <v>112</v>
      </c>
      <c r="DL35" s="192">
        <f aca="true" t="shared" si="122" ref="DL35:DL40">RANK(DK35,$DK$35:$DK$40,0)</f>
        <v>3</v>
      </c>
      <c r="DM35" s="149">
        <v>104.1</v>
      </c>
      <c r="DN35" s="192">
        <f aca="true" t="shared" si="123" ref="DN35:DN40">RANK(DM35,$DM$35:$DM$40,0)</f>
        <v>2</v>
      </c>
      <c r="DO35" s="201">
        <v>0</v>
      </c>
      <c r="DP35" s="187">
        <f aca="true" t="shared" si="124" ref="DP35:DP40">RANK(DO35,$DO$35:$DO$40,0)</f>
        <v>2</v>
      </c>
      <c r="DQ35" s="186"/>
      <c r="DR35" s="192" t="e">
        <f aca="true" t="shared" si="125" ref="DR35:DR40">RANK(DQ35,$DQ$35:$DQ$40,0)</f>
        <v>#N/A</v>
      </c>
      <c r="DS35" s="186">
        <v>0</v>
      </c>
      <c r="DT35" s="187">
        <f aca="true" t="shared" si="126" ref="DT35:DT40">RANK(DS35,$DS$35:$DS$40,0)</f>
        <v>2</v>
      </c>
      <c r="DU35" s="170">
        <v>0.06</v>
      </c>
      <c r="DV35" s="192"/>
      <c r="DW35" s="170" t="s">
        <v>148</v>
      </c>
      <c r="DX35" s="192"/>
      <c r="DY35" s="204">
        <v>-1859.9</v>
      </c>
      <c r="DZ35" s="205">
        <v>1</v>
      </c>
      <c r="EA35" s="206">
        <v>1855.1000000000004</v>
      </c>
      <c r="EB35" s="207">
        <v>6</v>
      </c>
      <c r="EC35" s="204">
        <v>66.9</v>
      </c>
      <c r="ED35" s="208">
        <v>3</v>
      </c>
      <c r="EE35" s="209">
        <v>154.59066564651874</v>
      </c>
      <c r="EF35" s="207">
        <v>6</v>
      </c>
      <c r="EG35" s="170">
        <v>160.4</v>
      </c>
      <c r="EH35" s="207">
        <f aca="true" t="shared" si="127" ref="EH35:EH40">RANK(EG35,$EG$35:$EG$40,0)</f>
        <v>1</v>
      </c>
      <c r="EI35" s="170">
        <v>77</v>
      </c>
      <c r="EJ35" s="207">
        <f aca="true" t="shared" si="128" ref="EJ35:EJ40">RANK(EI35,$EI$35:$EI$40,0)</f>
        <v>2</v>
      </c>
      <c r="EK35" s="179"/>
      <c r="EL35" s="179" t="e">
        <f aca="true" t="shared" si="129" ref="EL35:EL40">RANK(EK35,$EK$35:$EK$40,0)</f>
        <v>#N/A</v>
      </c>
      <c r="EM35" s="177">
        <v>104.5</v>
      </c>
      <c r="EN35" s="179">
        <f aca="true" t="shared" si="130" ref="EN35:EN40">RANK(EM35,$EM$35:$EM$40,0)</f>
        <v>4</v>
      </c>
      <c r="EO35" s="177"/>
      <c r="EP35" s="179" t="e">
        <f aca="true" t="shared" si="131" ref="EP35:EP40">RANK(EO35,$EO$35:$EO$40,0)</f>
        <v>#N/A</v>
      </c>
      <c r="EQ35" s="179">
        <v>99</v>
      </c>
      <c r="ER35" s="179">
        <f aca="true" t="shared" si="132" ref="ER35:ER40">RANK(EQ35,$EQ$35:$EQ$40,0)</f>
        <v>1</v>
      </c>
      <c r="ES35" s="179"/>
      <c r="ET35" s="179" t="e">
        <f aca="true" t="shared" si="133" ref="ET35:ET40">RANK(ES35,$ES$35:$ES$40,0)</f>
        <v>#N/A</v>
      </c>
      <c r="EU35" s="177">
        <v>64.7</v>
      </c>
      <c r="EV35" s="179">
        <f aca="true" t="shared" si="134" ref="EV35:EV40">RANK(EU35,$EU$35:$EU$40,0)</f>
        <v>4</v>
      </c>
      <c r="EW35" s="179"/>
      <c r="EX35" s="179" t="e">
        <f aca="true" t="shared" si="135" ref="EX35:EX40">RANK(EW35,$EW$35:$EW$40,0)</f>
        <v>#N/A</v>
      </c>
      <c r="EY35" s="179"/>
      <c r="EZ35" s="179" t="e">
        <f aca="true" t="shared" si="136" ref="EZ35:EZ40">RANK(EY35,$EY$35:$EY$40,0)</f>
        <v>#N/A</v>
      </c>
      <c r="FA35" s="179"/>
      <c r="FB35" s="179" t="e">
        <f aca="true" t="shared" si="137" ref="FB35:FB40">RANK(FA35,$FA$35:$FA$40,0)</f>
        <v>#N/A</v>
      </c>
      <c r="FC35" s="180"/>
      <c r="FD35" s="179" t="e">
        <f aca="true" t="shared" si="138" ref="FD35:FD40">RANK(FC35,$FC$35:$FC$40,0)</f>
        <v>#N/A</v>
      </c>
      <c r="FE35" s="180"/>
      <c r="FF35" s="179" t="e">
        <f aca="true" t="shared" si="139" ref="FF35:FF40">RANK(FE35,$FE$35:$FE$40,0)</f>
        <v>#N/A</v>
      </c>
      <c r="FG35" s="177">
        <v>64.7</v>
      </c>
      <c r="FH35" s="179">
        <f aca="true" t="shared" si="140" ref="FH35:FH40">RANK(FG35,$FG$35:$FG$40,0)</f>
        <v>3</v>
      </c>
      <c r="FI35" s="177"/>
      <c r="FJ35" s="179" t="e">
        <f aca="true" t="shared" si="141" ref="FJ35:FJ40">RANK(FI35,$FI$35:$FI$40,0)</f>
        <v>#N/A</v>
      </c>
      <c r="FK35" s="180">
        <v>434.7</v>
      </c>
      <c r="FL35" s="179">
        <f aca="true" t="shared" si="142" ref="FL35:FL40">RANK(FK35,$FK$35:$FK$40,0)</f>
        <v>1</v>
      </c>
      <c r="FM35" s="179"/>
      <c r="FN35" s="179" t="e">
        <f aca="true" t="shared" si="143" ref="FN35:FN40">RANK(FM35,$FM$35:$FM$40,0)</f>
        <v>#N/A</v>
      </c>
      <c r="FO35" s="95">
        <v>825.1</v>
      </c>
      <c r="FP35" s="129">
        <f aca="true" t="shared" si="144" ref="FP35:FP40">RANK(FO35,$FO$35:$FO$40,0)</f>
        <v>3</v>
      </c>
      <c r="FQ35" s="95">
        <v>633.9</v>
      </c>
      <c r="FR35" s="129">
        <f aca="true" t="shared" si="145" ref="FR35:FR40">RANK(FQ35,$FQ$35:$FQ$40,0)</f>
        <v>1</v>
      </c>
      <c r="FS35" s="78">
        <v>88.5</v>
      </c>
      <c r="FT35" s="120">
        <f aca="true" t="shared" si="146" ref="FT35:FT40">RANK(FS35,$FS$35:$FS$40,1)</f>
        <v>4</v>
      </c>
      <c r="FU35" s="78">
        <v>90.3</v>
      </c>
      <c r="FV35" s="118">
        <f aca="true" t="shared" si="147" ref="FV35:FV40">RANK(FU35,$FU$35:$FU$40,1)</f>
        <v>4</v>
      </c>
      <c r="FW35" s="98">
        <v>169.77</v>
      </c>
      <c r="FX35" s="118">
        <f aca="true" t="shared" si="148" ref="FX35:FX40">RANK(FW35,$FW$35:$FW$40,0)</f>
        <v>4</v>
      </c>
      <c r="FY35" s="98">
        <v>225.35</v>
      </c>
      <c r="FZ35" s="118">
        <f aca="true" t="shared" si="149" ref="FZ35:FZ40">RANK(FY35,$FY$35:$FY$40,0)</f>
        <v>2</v>
      </c>
      <c r="GA35" s="95">
        <v>132</v>
      </c>
      <c r="GB35" s="118">
        <f aca="true" t="shared" si="150" ref="GB35:GB40">RANK(GA35,$GA$35:$GA$40,0)</f>
        <v>3</v>
      </c>
      <c r="GC35" s="95">
        <v>139</v>
      </c>
      <c r="GD35" s="118">
        <f aca="true" t="shared" si="151" ref="GD35:GD40">RANK(GC35,$GC$35:$GC$40,0)</f>
        <v>3</v>
      </c>
      <c r="GE35" s="98"/>
      <c r="GF35" s="118"/>
      <c r="GG35" s="121"/>
      <c r="GH35" s="118"/>
      <c r="GI35" s="93">
        <v>84.8</v>
      </c>
      <c r="GJ35" s="120">
        <v>2</v>
      </c>
      <c r="GK35" s="128">
        <v>85.1</v>
      </c>
      <c r="GL35" s="118">
        <v>2</v>
      </c>
      <c r="GM35" s="218">
        <f aca="true" t="shared" si="152" ref="GM35:GM40">RANK(GO35,$GO$35:$GO$40,1)</f>
        <v>1</v>
      </c>
      <c r="GN35" s="100">
        <f aca="true" t="shared" si="153" ref="GN35:GN40">RANK(GP35,$GP$35:$GP$40,1)</f>
        <v>3</v>
      </c>
      <c r="GO35" s="101">
        <f aca="true" t="shared" si="154" ref="GO35:GO40">AVERAGE(I35,N35,R35,V35,Z35,AD35,AH35,AL35,AP35,AX35,BB35,BN35,BR35,CH35,CV35,CZ35,DL35,DZ35,ED35,EH35,FP35,FT35,GJ35)</f>
        <v>2.764705882352941</v>
      </c>
      <c r="GP35" s="101">
        <f aca="true" t="shared" si="155" ref="GP35:GP40">AVERAGE(K35,P35,T35,X35,AB35,AF35,AJ35,AN35,AR35,AZ35,BD35,BP35,BT35,CJ35,CX35,DB35,DN35,EB35,EF35,EJ35,FR35,FV35,GL35)</f>
        <v>2.9411764705882355</v>
      </c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</row>
    <row r="36" spans="1:217" s="14" customFormat="1" ht="23.25" customHeight="1" thickBot="1">
      <c r="A36" s="115" t="s">
        <v>30</v>
      </c>
      <c r="B36" s="116" t="e">
        <f t="shared" si="93"/>
        <v>#N/A</v>
      </c>
      <c r="C36" s="116" t="e">
        <f t="shared" si="94"/>
        <v>#N/A</v>
      </c>
      <c r="D36" s="186">
        <v>1</v>
      </c>
      <c r="E36" s="187">
        <f t="shared" si="95"/>
        <v>1</v>
      </c>
      <c r="F36" s="186">
        <v>0</v>
      </c>
      <c r="G36" s="187">
        <f t="shared" si="96"/>
        <v>2</v>
      </c>
      <c r="H36" s="148">
        <v>283.7</v>
      </c>
      <c r="I36" s="149">
        <f t="shared" si="97"/>
        <v>6</v>
      </c>
      <c r="J36" s="150">
        <v>252.9</v>
      </c>
      <c r="K36" s="151">
        <f t="shared" si="98"/>
        <v>6</v>
      </c>
      <c r="L36" s="188" t="e">
        <f>RANK(#REF!,#REF!,0)</f>
        <v>#REF!</v>
      </c>
      <c r="M36" s="189"/>
      <c r="N36" s="188"/>
      <c r="O36" s="189"/>
      <c r="P36" s="188"/>
      <c r="Q36" s="189"/>
      <c r="R36" s="188"/>
      <c r="S36" s="189"/>
      <c r="T36" s="188"/>
      <c r="U36" s="189"/>
      <c r="V36" s="188"/>
      <c r="W36" s="189"/>
      <c r="X36" s="188"/>
      <c r="Y36" s="189"/>
      <c r="Z36" s="188"/>
      <c r="AA36" s="189"/>
      <c r="AB36" s="188"/>
      <c r="AC36" s="188"/>
      <c r="AD36" s="188"/>
      <c r="AE36" s="189"/>
      <c r="AF36" s="188"/>
      <c r="AG36" s="189"/>
      <c r="AH36" s="188"/>
      <c r="AI36" s="189"/>
      <c r="AJ36" s="188"/>
      <c r="AK36" s="191" t="s">
        <v>72</v>
      </c>
      <c r="AL36" s="188"/>
      <c r="AM36" s="191" t="s">
        <v>72</v>
      </c>
      <c r="AN36" s="188"/>
      <c r="AO36" s="191" t="s">
        <v>72</v>
      </c>
      <c r="AP36" s="188"/>
      <c r="AQ36" s="191">
        <v>1.13</v>
      </c>
      <c r="AR36" s="188">
        <f t="shared" si="102"/>
        <v>5</v>
      </c>
      <c r="AS36" s="153">
        <v>404.3</v>
      </c>
      <c r="AT36" s="188">
        <f t="shared" si="103"/>
        <v>6</v>
      </c>
      <c r="AU36" s="153">
        <v>1087.5</v>
      </c>
      <c r="AV36" s="188">
        <f t="shared" si="104"/>
        <v>5</v>
      </c>
      <c r="AW36" s="154">
        <v>100.1</v>
      </c>
      <c r="AX36" s="192">
        <f>RANK(AW36,$AW$35:$AW$40,0)</f>
        <v>1</v>
      </c>
      <c r="AY36" s="155">
        <v>77.6</v>
      </c>
      <c r="AZ36" s="188">
        <f>RANK(AY36,$AY$35:$AY$40,0)</f>
        <v>5</v>
      </c>
      <c r="BA36" s="154">
        <v>42.2</v>
      </c>
      <c r="BB36" s="188">
        <f>RANK(BA36,$BA$35:$BA$40,0)</f>
        <v>2</v>
      </c>
      <c r="BC36" s="155">
        <v>32.8</v>
      </c>
      <c r="BD36" s="187">
        <f>RANK(BC36,$BC$35:$BC$40,0)</f>
        <v>3</v>
      </c>
      <c r="BE36" s="193">
        <v>20</v>
      </c>
      <c r="BF36" s="192">
        <f t="shared" si="105"/>
        <v>2</v>
      </c>
      <c r="BG36" s="193" t="s">
        <v>73</v>
      </c>
      <c r="BH36" s="192" t="s">
        <v>72</v>
      </c>
      <c r="BI36" s="193" t="s">
        <v>73</v>
      </c>
      <c r="BJ36" s="192" t="s">
        <v>72</v>
      </c>
      <c r="BK36" s="193" t="s">
        <v>73</v>
      </c>
      <c r="BL36" s="194" t="s">
        <v>72</v>
      </c>
      <c r="BM36" s="157">
        <v>41</v>
      </c>
      <c r="BN36" s="195">
        <f t="shared" si="108"/>
        <v>5</v>
      </c>
      <c r="BO36" s="159">
        <v>48.2</v>
      </c>
      <c r="BP36" s="196">
        <f t="shared" si="109"/>
        <v>1</v>
      </c>
      <c r="BQ36" s="161">
        <v>105.5</v>
      </c>
      <c r="BR36" s="197">
        <f t="shared" si="110"/>
        <v>3</v>
      </c>
      <c r="BS36" s="210">
        <v>103</v>
      </c>
      <c r="BT36" s="187">
        <f t="shared" si="111"/>
        <v>3</v>
      </c>
      <c r="BU36" s="186">
        <v>209.8</v>
      </c>
      <c r="BV36" s="187" t="e">
        <f>RANK(BU36,$BU$35:$BU$40,0)</f>
        <v>#REF!</v>
      </c>
      <c r="BW36" s="186">
        <v>65.5</v>
      </c>
      <c r="BX36" s="187" t="e">
        <f>RANK(BW36,$BW$35:$BW$40,0)</f>
        <v>#REF!</v>
      </c>
      <c r="BY36" s="186">
        <v>344.3</v>
      </c>
      <c r="BZ36" s="187" t="e">
        <f>RANK(BY36,$BY$35:$BY$40,1)</f>
        <v>#REF!</v>
      </c>
      <c r="CA36" s="186">
        <v>6.7</v>
      </c>
      <c r="CB36" s="187" t="e">
        <f>RANK(CA36,$CA$35:$CA$40,1)</f>
        <v>#REF!</v>
      </c>
      <c r="CC36" s="186">
        <v>13.2</v>
      </c>
      <c r="CD36" s="187">
        <f t="shared" si="112"/>
        <v>5</v>
      </c>
      <c r="CE36" s="186"/>
      <c r="CF36" s="199" t="e">
        <f t="shared" si="113"/>
        <v>#N/A</v>
      </c>
      <c r="CG36" s="161">
        <v>710.4</v>
      </c>
      <c r="CH36" s="200">
        <f t="shared" si="114"/>
        <v>3</v>
      </c>
      <c r="CI36" s="161">
        <v>724.7</v>
      </c>
      <c r="CJ36" s="197">
        <f t="shared" si="115"/>
        <v>3</v>
      </c>
      <c r="CK36" s="201"/>
      <c r="CL36" s="192"/>
      <c r="CM36" s="201">
        <v>87.8</v>
      </c>
      <c r="CN36" s="192">
        <f t="shared" si="116"/>
        <v>6</v>
      </c>
      <c r="CO36" s="201"/>
      <c r="CP36" s="187" t="e">
        <f t="shared" si="117"/>
        <v>#N/A</v>
      </c>
      <c r="CQ36" s="186">
        <v>6</v>
      </c>
      <c r="CR36" s="187">
        <f t="shared" si="118"/>
        <v>2</v>
      </c>
      <c r="CS36" s="186"/>
      <c r="CT36" s="187" t="e">
        <f t="shared" si="119"/>
        <v>#N/A</v>
      </c>
      <c r="CU36" s="182"/>
      <c r="CV36" s="187"/>
      <c r="CW36" s="202"/>
      <c r="CX36" s="188"/>
      <c r="CY36" s="182"/>
      <c r="CZ36" s="188"/>
      <c r="DA36" s="203"/>
      <c r="DB36" s="188"/>
      <c r="DC36" s="187" t="s">
        <v>72</v>
      </c>
      <c r="DD36" s="187" t="s">
        <v>72</v>
      </c>
      <c r="DE36" s="187" t="s">
        <v>72</v>
      </c>
      <c r="DF36" s="187" t="s">
        <v>72</v>
      </c>
      <c r="DG36" s="161">
        <v>149</v>
      </c>
      <c r="DH36" s="187">
        <f t="shared" si="120"/>
        <v>3</v>
      </c>
      <c r="DI36" s="161">
        <v>173</v>
      </c>
      <c r="DJ36" s="187">
        <f t="shared" si="121"/>
        <v>3</v>
      </c>
      <c r="DK36" s="152">
        <v>91.5</v>
      </c>
      <c r="DL36" s="192">
        <f t="shared" si="122"/>
        <v>6</v>
      </c>
      <c r="DM36" s="149">
        <v>102.6</v>
      </c>
      <c r="DN36" s="192">
        <f t="shared" si="123"/>
        <v>4</v>
      </c>
      <c r="DO36" s="201">
        <v>0</v>
      </c>
      <c r="DP36" s="187">
        <f t="shared" si="124"/>
        <v>2</v>
      </c>
      <c r="DQ36" s="186"/>
      <c r="DR36" s="192" t="e">
        <f t="shared" si="125"/>
        <v>#N/A</v>
      </c>
      <c r="DS36" s="186">
        <v>0</v>
      </c>
      <c r="DT36" s="187">
        <f t="shared" si="126"/>
        <v>2</v>
      </c>
      <c r="DU36" s="170">
        <v>0.04</v>
      </c>
      <c r="DV36" s="192"/>
      <c r="DW36" s="170">
        <v>0.01</v>
      </c>
      <c r="DX36" s="192"/>
      <c r="DY36" s="204">
        <v>6.80000000000001</v>
      </c>
      <c r="DZ36" s="205">
        <v>5</v>
      </c>
      <c r="EA36" s="206">
        <v>-66.9</v>
      </c>
      <c r="EB36" s="207">
        <v>1</v>
      </c>
      <c r="EC36" s="204">
        <v>104.7</v>
      </c>
      <c r="ED36" s="208">
        <v>5</v>
      </c>
      <c r="EE36" s="209">
        <v>45.073891625615765</v>
      </c>
      <c r="EF36" s="207">
        <v>1</v>
      </c>
      <c r="EG36" s="170">
        <v>103.6</v>
      </c>
      <c r="EH36" s="207">
        <f t="shared" si="127"/>
        <v>3</v>
      </c>
      <c r="EI36" s="170">
        <v>20.6</v>
      </c>
      <c r="EJ36" s="207">
        <f t="shared" si="128"/>
        <v>4</v>
      </c>
      <c r="EK36" s="179"/>
      <c r="EL36" s="179" t="e">
        <f t="shared" si="129"/>
        <v>#N/A</v>
      </c>
      <c r="EM36" s="177">
        <v>108.9</v>
      </c>
      <c r="EN36" s="179">
        <f t="shared" si="130"/>
        <v>3</v>
      </c>
      <c r="EO36" s="177"/>
      <c r="EP36" s="179" t="e">
        <f t="shared" si="131"/>
        <v>#N/A</v>
      </c>
      <c r="EQ36" s="179">
        <v>27</v>
      </c>
      <c r="ER36" s="179">
        <f t="shared" si="132"/>
        <v>6</v>
      </c>
      <c r="ES36" s="179"/>
      <c r="ET36" s="179" t="e">
        <f t="shared" si="133"/>
        <v>#N/A</v>
      </c>
      <c r="EU36" s="177">
        <v>82.9</v>
      </c>
      <c r="EV36" s="179">
        <f t="shared" si="134"/>
        <v>1</v>
      </c>
      <c r="EW36" s="179"/>
      <c r="EX36" s="179" t="e">
        <f t="shared" si="135"/>
        <v>#N/A</v>
      </c>
      <c r="EY36" s="179"/>
      <c r="EZ36" s="179" t="e">
        <f t="shared" si="136"/>
        <v>#N/A</v>
      </c>
      <c r="FA36" s="179"/>
      <c r="FB36" s="179" t="e">
        <f t="shared" si="137"/>
        <v>#N/A</v>
      </c>
      <c r="FC36" s="180"/>
      <c r="FD36" s="179" t="e">
        <f t="shared" si="138"/>
        <v>#N/A</v>
      </c>
      <c r="FE36" s="180"/>
      <c r="FF36" s="179" t="e">
        <f t="shared" si="139"/>
        <v>#N/A</v>
      </c>
      <c r="FG36" s="177">
        <v>64.7</v>
      </c>
      <c r="FH36" s="179">
        <f t="shared" si="140"/>
        <v>3</v>
      </c>
      <c r="FI36" s="177"/>
      <c r="FJ36" s="179" t="e">
        <f t="shared" si="141"/>
        <v>#N/A</v>
      </c>
      <c r="FK36" s="180">
        <v>338.4</v>
      </c>
      <c r="FL36" s="179">
        <f t="shared" si="142"/>
        <v>5</v>
      </c>
      <c r="FM36" s="179"/>
      <c r="FN36" s="179" t="e">
        <f t="shared" si="143"/>
        <v>#N/A</v>
      </c>
      <c r="FO36" s="95">
        <v>812.5</v>
      </c>
      <c r="FP36" s="129">
        <f t="shared" si="144"/>
        <v>4</v>
      </c>
      <c r="FQ36" s="95">
        <v>167.3</v>
      </c>
      <c r="FR36" s="129">
        <f t="shared" si="145"/>
        <v>4</v>
      </c>
      <c r="FS36" s="78">
        <v>63</v>
      </c>
      <c r="FT36" s="120">
        <f t="shared" si="146"/>
        <v>3</v>
      </c>
      <c r="FU36" s="78">
        <v>104.7</v>
      </c>
      <c r="FV36" s="118">
        <f t="shared" si="147"/>
        <v>6</v>
      </c>
      <c r="FW36" s="98">
        <v>176.68</v>
      </c>
      <c r="FX36" s="118">
        <f t="shared" si="148"/>
        <v>3</v>
      </c>
      <c r="FY36" s="98">
        <v>223.14</v>
      </c>
      <c r="FZ36" s="118">
        <f t="shared" si="149"/>
        <v>3</v>
      </c>
      <c r="GA36" s="95">
        <v>139</v>
      </c>
      <c r="GB36" s="118">
        <f t="shared" si="150"/>
        <v>2</v>
      </c>
      <c r="GC36" s="95">
        <v>140</v>
      </c>
      <c r="GD36" s="118">
        <f t="shared" si="151"/>
        <v>2</v>
      </c>
      <c r="GE36" s="119"/>
      <c r="GF36" s="118"/>
      <c r="GG36" s="121"/>
      <c r="GH36" s="118"/>
      <c r="GI36" s="117"/>
      <c r="GJ36" s="120"/>
      <c r="GK36" s="128"/>
      <c r="GL36" s="118"/>
      <c r="GM36" s="218">
        <f t="shared" si="152"/>
        <v>6</v>
      </c>
      <c r="GN36" s="100">
        <f t="shared" si="153"/>
        <v>4</v>
      </c>
      <c r="GO36" s="101">
        <f t="shared" si="154"/>
        <v>3.8333333333333335</v>
      </c>
      <c r="GP36" s="101">
        <f t="shared" si="155"/>
        <v>3.5384615384615383</v>
      </c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</row>
    <row r="37" spans="1:198" s="14" customFormat="1" ht="23.25" customHeight="1" thickBot="1">
      <c r="A37" s="115" t="s">
        <v>31</v>
      </c>
      <c r="B37" s="116" t="e">
        <f t="shared" si="93"/>
        <v>#N/A</v>
      </c>
      <c r="C37" s="116" t="e">
        <f t="shared" si="94"/>
        <v>#N/A</v>
      </c>
      <c r="D37" s="186">
        <v>1</v>
      </c>
      <c r="E37" s="187">
        <f t="shared" si="95"/>
        <v>1</v>
      </c>
      <c r="F37" s="186">
        <v>0</v>
      </c>
      <c r="G37" s="187">
        <f t="shared" si="96"/>
        <v>2</v>
      </c>
      <c r="H37" s="148">
        <v>5330.1</v>
      </c>
      <c r="I37" s="149">
        <f t="shared" si="97"/>
        <v>3</v>
      </c>
      <c r="J37" s="150">
        <v>8118.1</v>
      </c>
      <c r="K37" s="151">
        <f t="shared" si="98"/>
        <v>3</v>
      </c>
      <c r="L37" s="188" t="e">
        <f>RANK(#REF!,#REF!,0)</f>
        <v>#REF!</v>
      </c>
      <c r="M37" s="189"/>
      <c r="N37" s="188"/>
      <c r="O37" s="189"/>
      <c r="P37" s="188"/>
      <c r="Q37" s="189"/>
      <c r="R37" s="188"/>
      <c r="S37" s="189"/>
      <c r="T37" s="188"/>
      <c r="U37" s="189"/>
      <c r="V37" s="188"/>
      <c r="W37" s="189"/>
      <c r="X37" s="188"/>
      <c r="Y37" s="189"/>
      <c r="Z37" s="188"/>
      <c r="AA37" s="189"/>
      <c r="AB37" s="188"/>
      <c r="AC37" s="188"/>
      <c r="AD37" s="188"/>
      <c r="AE37" s="189"/>
      <c r="AF37" s="188"/>
      <c r="AG37" s="189"/>
      <c r="AH37" s="188"/>
      <c r="AI37" s="189"/>
      <c r="AJ37" s="188"/>
      <c r="AK37" s="191">
        <v>187</v>
      </c>
      <c r="AL37" s="188">
        <f t="shared" si="99"/>
        <v>2</v>
      </c>
      <c r="AM37" s="191">
        <v>243.2</v>
      </c>
      <c r="AN37" s="188">
        <f t="shared" si="100"/>
        <v>1</v>
      </c>
      <c r="AO37" s="191">
        <v>0.56</v>
      </c>
      <c r="AP37" s="188">
        <f t="shared" si="101"/>
        <v>5</v>
      </c>
      <c r="AQ37" s="191">
        <v>7.06</v>
      </c>
      <c r="AR37" s="188">
        <f t="shared" si="102"/>
        <v>1</v>
      </c>
      <c r="AS37" s="153">
        <v>2358.7</v>
      </c>
      <c r="AT37" s="188">
        <f t="shared" si="103"/>
        <v>3</v>
      </c>
      <c r="AU37" s="153">
        <v>983.3</v>
      </c>
      <c r="AV37" s="188">
        <f t="shared" si="104"/>
        <v>6</v>
      </c>
      <c r="AW37" s="154" t="s">
        <v>173</v>
      </c>
      <c r="AX37" s="192"/>
      <c r="AY37" s="155">
        <v>80.1</v>
      </c>
      <c r="AZ37" s="188">
        <f>RANK(AY37,$AY$35:$AY$40,0)</f>
        <v>3</v>
      </c>
      <c r="BA37" s="154" t="s">
        <v>173</v>
      </c>
      <c r="BB37" s="188"/>
      <c r="BC37" s="155">
        <v>360.5</v>
      </c>
      <c r="BD37" s="187">
        <f>RANK(BC37,$BC$35:$BC$40,0)</f>
        <v>1</v>
      </c>
      <c r="BE37" s="193" t="s">
        <v>73</v>
      </c>
      <c r="BF37" s="192" t="s">
        <v>72</v>
      </c>
      <c r="BG37" s="193" t="s">
        <v>73</v>
      </c>
      <c r="BH37" s="192" t="s">
        <v>72</v>
      </c>
      <c r="BI37" s="193" t="s">
        <v>73</v>
      </c>
      <c r="BJ37" s="192" t="s">
        <v>72</v>
      </c>
      <c r="BK37" s="193" t="s">
        <v>73</v>
      </c>
      <c r="BL37" s="194" t="s">
        <v>72</v>
      </c>
      <c r="BM37" s="157">
        <v>41.1</v>
      </c>
      <c r="BN37" s="195">
        <f t="shared" si="108"/>
        <v>4</v>
      </c>
      <c r="BO37" s="159">
        <v>46.1</v>
      </c>
      <c r="BP37" s="196">
        <f t="shared" si="109"/>
        <v>3</v>
      </c>
      <c r="BQ37" s="161">
        <v>103.4</v>
      </c>
      <c r="BR37" s="197">
        <f t="shared" si="110"/>
        <v>4</v>
      </c>
      <c r="BS37" s="210">
        <v>99.6</v>
      </c>
      <c r="BT37" s="187">
        <f t="shared" si="111"/>
        <v>4</v>
      </c>
      <c r="BU37" s="186">
        <v>300.8</v>
      </c>
      <c r="BV37" s="187" t="e">
        <f>RANK(BU37,$BU$35:$BU$40,0)</f>
        <v>#REF!</v>
      </c>
      <c r="BW37" s="186">
        <v>335.7</v>
      </c>
      <c r="BX37" s="187" t="e">
        <f>RANK(BW37,$BW$35:$BW$40,0)</f>
        <v>#REF!</v>
      </c>
      <c r="BY37" s="186">
        <v>156.7</v>
      </c>
      <c r="BZ37" s="187" t="e">
        <f>RANK(BY37,$BY$35:$BY$40,1)</f>
        <v>#REF!</v>
      </c>
      <c r="CA37" s="186">
        <v>106.4</v>
      </c>
      <c r="CB37" s="187" t="e">
        <f>RANK(CA37,$CA$35:$CA$40,1)</f>
        <v>#REF!</v>
      </c>
      <c r="CC37" s="186">
        <v>0</v>
      </c>
      <c r="CD37" s="187">
        <f t="shared" si="112"/>
        <v>1</v>
      </c>
      <c r="CE37" s="186"/>
      <c r="CF37" s="199" t="e">
        <f t="shared" si="113"/>
        <v>#N/A</v>
      </c>
      <c r="CG37" s="161">
        <v>880.6</v>
      </c>
      <c r="CH37" s="200">
        <f t="shared" si="114"/>
        <v>2</v>
      </c>
      <c r="CI37" s="161">
        <v>880.8</v>
      </c>
      <c r="CJ37" s="197">
        <f t="shared" si="115"/>
        <v>2</v>
      </c>
      <c r="CK37" s="201"/>
      <c r="CL37" s="192"/>
      <c r="CM37" s="201">
        <v>88.7</v>
      </c>
      <c r="CN37" s="192">
        <f t="shared" si="116"/>
        <v>5</v>
      </c>
      <c r="CO37" s="201"/>
      <c r="CP37" s="187" t="e">
        <f t="shared" si="117"/>
        <v>#N/A</v>
      </c>
      <c r="CQ37" s="186">
        <v>5.2</v>
      </c>
      <c r="CR37" s="187">
        <f t="shared" si="118"/>
        <v>1</v>
      </c>
      <c r="CS37" s="186"/>
      <c r="CT37" s="187" t="e">
        <f t="shared" si="119"/>
        <v>#N/A</v>
      </c>
      <c r="CU37" s="182"/>
      <c r="CV37" s="187"/>
      <c r="CW37" s="202"/>
      <c r="CX37" s="188"/>
      <c r="CY37" s="182"/>
      <c r="CZ37" s="188"/>
      <c r="DA37" s="203"/>
      <c r="DB37" s="188"/>
      <c r="DC37" s="187" t="s">
        <v>72</v>
      </c>
      <c r="DD37" s="187" t="s">
        <v>72</v>
      </c>
      <c r="DE37" s="187" t="s">
        <v>72</v>
      </c>
      <c r="DF37" s="187" t="s">
        <v>72</v>
      </c>
      <c r="DG37" s="161">
        <v>69</v>
      </c>
      <c r="DH37" s="187">
        <f t="shared" si="120"/>
        <v>5</v>
      </c>
      <c r="DI37" s="161">
        <v>82</v>
      </c>
      <c r="DJ37" s="187">
        <f t="shared" si="121"/>
        <v>6</v>
      </c>
      <c r="DK37" s="152">
        <v>109.6</v>
      </c>
      <c r="DL37" s="192">
        <f t="shared" si="122"/>
        <v>4</v>
      </c>
      <c r="DM37" s="152">
        <v>94.1</v>
      </c>
      <c r="DN37" s="192">
        <f t="shared" si="123"/>
        <v>5</v>
      </c>
      <c r="DO37" s="201">
        <v>0</v>
      </c>
      <c r="DP37" s="187">
        <f t="shared" si="124"/>
        <v>2</v>
      </c>
      <c r="DQ37" s="186"/>
      <c r="DR37" s="192" t="e">
        <f t="shared" si="125"/>
        <v>#N/A</v>
      </c>
      <c r="DS37" s="186">
        <v>0</v>
      </c>
      <c r="DT37" s="187">
        <f t="shared" si="126"/>
        <v>2</v>
      </c>
      <c r="DU37" s="170">
        <v>0.09</v>
      </c>
      <c r="DV37" s="192"/>
      <c r="DW37" s="170">
        <v>0</v>
      </c>
      <c r="DX37" s="192"/>
      <c r="DY37" s="204">
        <v>-199.3</v>
      </c>
      <c r="DZ37" s="205">
        <v>3</v>
      </c>
      <c r="EA37" s="206">
        <v>53.099999999999994</v>
      </c>
      <c r="EB37" s="207">
        <v>3</v>
      </c>
      <c r="EC37" s="204">
        <v>38.2</v>
      </c>
      <c r="ED37" s="208">
        <v>1</v>
      </c>
      <c r="EE37" s="209">
        <v>164.05307599517488</v>
      </c>
      <c r="EF37" s="207">
        <v>3</v>
      </c>
      <c r="EG37" s="170">
        <v>86</v>
      </c>
      <c r="EH37" s="207">
        <f t="shared" si="127"/>
        <v>6</v>
      </c>
      <c r="EI37" s="170">
        <v>15.4</v>
      </c>
      <c r="EJ37" s="207">
        <f t="shared" si="128"/>
        <v>5</v>
      </c>
      <c r="EK37" s="179"/>
      <c r="EL37" s="179" t="e">
        <f t="shared" si="129"/>
        <v>#N/A</v>
      </c>
      <c r="EM37" s="177">
        <v>110.7</v>
      </c>
      <c r="EN37" s="179">
        <f t="shared" si="130"/>
        <v>2</v>
      </c>
      <c r="EO37" s="177"/>
      <c r="EP37" s="179" t="e">
        <f t="shared" si="131"/>
        <v>#N/A</v>
      </c>
      <c r="EQ37" s="179">
        <v>31</v>
      </c>
      <c r="ER37" s="179">
        <f t="shared" si="132"/>
        <v>5</v>
      </c>
      <c r="ES37" s="179"/>
      <c r="ET37" s="179" t="e">
        <f t="shared" si="133"/>
        <v>#N/A</v>
      </c>
      <c r="EU37" s="177">
        <v>72.9</v>
      </c>
      <c r="EV37" s="179">
        <f t="shared" si="134"/>
        <v>3</v>
      </c>
      <c r="EW37" s="179"/>
      <c r="EX37" s="179" t="e">
        <f t="shared" si="135"/>
        <v>#N/A</v>
      </c>
      <c r="EY37" s="179"/>
      <c r="EZ37" s="179" t="e">
        <f t="shared" si="136"/>
        <v>#N/A</v>
      </c>
      <c r="FA37" s="179"/>
      <c r="FB37" s="179" t="e">
        <f t="shared" si="137"/>
        <v>#N/A</v>
      </c>
      <c r="FC37" s="180"/>
      <c r="FD37" s="179" t="e">
        <f t="shared" si="138"/>
        <v>#N/A</v>
      </c>
      <c r="FE37" s="180"/>
      <c r="FF37" s="179" t="e">
        <f t="shared" si="139"/>
        <v>#N/A</v>
      </c>
      <c r="FG37" s="177">
        <v>55.3</v>
      </c>
      <c r="FH37" s="179">
        <f t="shared" si="140"/>
        <v>6</v>
      </c>
      <c r="FI37" s="177"/>
      <c r="FJ37" s="179" t="e">
        <f t="shared" si="141"/>
        <v>#N/A</v>
      </c>
      <c r="FK37" s="180">
        <v>335.01</v>
      </c>
      <c r="FL37" s="179">
        <f t="shared" si="142"/>
        <v>6</v>
      </c>
      <c r="FM37" s="179"/>
      <c r="FN37" s="179" t="e">
        <f t="shared" si="143"/>
        <v>#N/A</v>
      </c>
      <c r="FO37" s="95">
        <v>1072.6</v>
      </c>
      <c r="FP37" s="129">
        <f t="shared" si="144"/>
        <v>2</v>
      </c>
      <c r="FQ37" s="95">
        <v>164.9</v>
      </c>
      <c r="FR37" s="129">
        <f t="shared" si="145"/>
        <v>5</v>
      </c>
      <c r="FS37" s="78">
        <v>62.7</v>
      </c>
      <c r="FT37" s="120">
        <f t="shared" si="146"/>
        <v>2</v>
      </c>
      <c r="FU37" s="78">
        <v>64.9</v>
      </c>
      <c r="FV37" s="118">
        <f t="shared" si="147"/>
        <v>2</v>
      </c>
      <c r="FW37" s="98">
        <v>200</v>
      </c>
      <c r="FX37" s="118">
        <f t="shared" si="148"/>
        <v>2</v>
      </c>
      <c r="FY37" s="98">
        <v>181.32</v>
      </c>
      <c r="FZ37" s="118">
        <f t="shared" si="149"/>
        <v>5</v>
      </c>
      <c r="GA37" s="95">
        <v>125</v>
      </c>
      <c r="GB37" s="118">
        <f t="shared" si="150"/>
        <v>4</v>
      </c>
      <c r="GC37" s="95">
        <v>129</v>
      </c>
      <c r="GD37" s="118">
        <f t="shared" si="151"/>
        <v>4</v>
      </c>
      <c r="GE37" s="119"/>
      <c r="GF37" s="118"/>
      <c r="GG37" s="121"/>
      <c r="GH37" s="118"/>
      <c r="GI37" s="117"/>
      <c r="GJ37" s="120"/>
      <c r="GK37" s="128"/>
      <c r="GL37" s="118"/>
      <c r="GM37" s="218">
        <f t="shared" si="152"/>
        <v>4</v>
      </c>
      <c r="GN37" s="100">
        <f t="shared" si="153"/>
        <v>2</v>
      </c>
      <c r="GO37" s="101">
        <f t="shared" si="154"/>
        <v>3.1666666666666665</v>
      </c>
      <c r="GP37" s="101">
        <f t="shared" si="155"/>
        <v>2.9285714285714284</v>
      </c>
    </row>
    <row r="38" spans="1:198" s="14" customFormat="1" ht="23.25" customHeight="1" thickBot="1">
      <c r="A38" s="115" t="s">
        <v>32</v>
      </c>
      <c r="B38" s="116" t="e">
        <f t="shared" si="93"/>
        <v>#N/A</v>
      </c>
      <c r="C38" s="116" t="e">
        <f t="shared" si="94"/>
        <v>#N/A</v>
      </c>
      <c r="D38" s="186">
        <v>1</v>
      </c>
      <c r="E38" s="187">
        <f t="shared" si="95"/>
        <v>1</v>
      </c>
      <c r="F38" s="186">
        <v>0</v>
      </c>
      <c r="G38" s="187">
        <f t="shared" si="96"/>
        <v>2</v>
      </c>
      <c r="H38" s="148">
        <v>71956.5</v>
      </c>
      <c r="I38" s="149">
        <f t="shared" si="97"/>
        <v>1</v>
      </c>
      <c r="J38" s="150">
        <v>91329.1</v>
      </c>
      <c r="K38" s="151">
        <f t="shared" si="98"/>
        <v>1</v>
      </c>
      <c r="L38" s="188" t="e">
        <f>RANK(#REF!,#REF!,0)</f>
        <v>#REF!</v>
      </c>
      <c r="M38" s="189"/>
      <c r="N38" s="188"/>
      <c r="O38" s="189"/>
      <c r="P38" s="188"/>
      <c r="Q38" s="189"/>
      <c r="R38" s="188"/>
      <c r="S38" s="189"/>
      <c r="T38" s="188"/>
      <c r="U38" s="189"/>
      <c r="V38" s="188"/>
      <c r="W38" s="189"/>
      <c r="X38" s="188"/>
      <c r="Y38" s="189"/>
      <c r="Z38" s="188"/>
      <c r="AA38" s="189"/>
      <c r="AB38" s="188"/>
      <c r="AC38" s="188"/>
      <c r="AD38" s="188"/>
      <c r="AE38" s="189"/>
      <c r="AF38" s="188"/>
      <c r="AG38" s="189"/>
      <c r="AH38" s="188"/>
      <c r="AI38" s="189"/>
      <c r="AJ38" s="188"/>
      <c r="AK38" s="191">
        <v>7542.4</v>
      </c>
      <c r="AL38" s="188">
        <f t="shared" si="99"/>
        <v>1</v>
      </c>
      <c r="AM38" s="191">
        <v>7.1</v>
      </c>
      <c r="AN38" s="188">
        <f t="shared" si="100"/>
        <v>5</v>
      </c>
      <c r="AO38" s="191">
        <v>11.4</v>
      </c>
      <c r="AP38" s="188">
        <f t="shared" si="101"/>
        <v>1</v>
      </c>
      <c r="AQ38" s="191">
        <v>0.13</v>
      </c>
      <c r="AR38" s="188">
        <f t="shared" si="102"/>
        <v>6</v>
      </c>
      <c r="AS38" s="153">
        <v>11543.2</v>
      </c>
      <c r="AT38" s="188">
        <f t="shared" si="103"/>
        <v>1</v>
      </c>
      <c r="AU38" s="153">
        <v>41797.9</v>
      </c>
      <c r="AV38" s="188">
        <f t="shared" si="104"/>
        <v>1</v>
      </c>
      <c r="AW38" s="154" t="s">
        <v>173</v>
      </c>
      <c r="AX38" s="192"/>
      <c r="AY38" s="155" t="s">
        <v>174</v>
      </c>
      <c r="AZ38" s="188"/>
      <c r="BA38" s="154" t="s">
        <v>173</v>
      </c>
      <c r="BB38" s="188"/>
      <c r="BC38" s="155" t="s">
        <v>174</v>
      </c>
      <c r="BD38" s="187"/>
      <c r="BE38" s="193" t="s">
        <v>73</v>
      </c>
      <c r="BF38" s="192" t="s">
        <v>72</v>
      </c>
      <c r="BG38" s="193">
        <v>11.1</v>
      </c>
      <c r="BH38" s="192">
        <f t="shared" si="106"/>
        <v>4</v>
      </c>
      <c r="BI38" s="193" t="s">
        <v>73</v>
      </c>
      <c r="BJ38" s="192" t="s">
        <v>72</v>
      </c>
      <c r="BK38" s="193" t="s">
        <v>73</v>
      </c>
      <c r="BL38" s="194" t="s">
        <v>72</v>
      </c>
      <c r="BM38" s="157">
        <v>47.7</v>
      </c>
      <c r="BN38" s="195">
        <f t="shared" si="108"/>
        <v>1</v>
      </c>
      <c r="BO38" s="159">
        <v>41.7</v>
      </c>
      <c r="BP38" s="196">
        <f t="shared" si="109"/>
        <v>5</v>
      </c>
      <c r="BQ38" s="161">
        <v>102.7</v>
      </c>
      <c r="BR38" s="197">
        <f t="shared" si="110"/>
        <v>5</v>
      </c>
      <c r="BS38" s="210">
        <v>120.4</v>
      </c>
      <c r="BT38" s="187">
        <f t="shared" si="111"/>
        <v>2</v>
      </c>
      <c r="BU38" s="186">
        <v>134.7</v>
      </c>
      <c r="BV38" s="187" t="e">
        <f>RANK(BU38,$BU$35:$BU$40,0)</f>
        <v>#REF!</v>
      </c>
      <c r="BW38" s="186">
        <v>181.5</v>
      </c>
      <c r="BX38" s="187" t="e">
        <f>RANK(BW38,$BW$35:$BW$40,0)</f>
        <v>#REF!</v>
      </c>
      <c r="BY38" s="186">
        <v>12.9</v>
      </c>
      <c r="BZ38" s="187" t="e">
        <f>RANK(BY38,$BY$35:$BY$40,1)</f>
        <v>#REF!</v>
      </c>
      <c r="CA38" s="186">
        <v>55.9</v>
      </c>
      <c r="CB38" s="187" t="e">
        <f>RANK(CA38,$CA$35:$CA$40,1)</f>
        <v>#REF!</v>
      </c>
      <c r="CC38" s="186">
        <v>45.9</v>
      </c>
      <c r="CD38" s="187">
        <f t="shared" si="112"/>
        <v>6</v>
      </c>
      <c r="CE38" s="186"/>
      <c r="CF38" s="199" t="e">
        <f t="shared" si="113"/>
        <v>#N/A</v>
      </c>
      <c r="CG38" s="161">
        <v>1388.2</v>
      </c>
      <c r="CH38" s="200">
        <f t="shared" si="114"/>
        <v>1</v>
      </c>
      <c r="CI38" s="161">
        <v>1657.5</v>
      </c>
      <c r="CJ38" s="197">
        <f t="shared" si="115"/>
        <v>1</v>
      </c>
      <c r="CK38" s="201"/>
      <c r="CL38" s="192"/>
      <c r="CM38" s="201">
        <v>93.3</v>
      </c>
      <c r="CN38" s="192">
        <f t="shared" si="116"/>
        <v>2</v>
      </c>
      <c r="CO38" s="201"/>
      <c r="CP38" s="187" t="e">
        <f t="shared" si="117"/>
        <v>#N/A</v>
      </c>
      <c r="CQ38" s="186">
        <v>11.8</v>
      </c>
      <c r="CR38" s="187">
        <f t="shared" si="118"/>
        <v>3</v>
      </c>
      <c r="CS38" s="186"/>
      <c r="CT38" s="187" t="e">
        <f t="shared" si="119"/>
        <v>#N/A</v>
      </c>
      <c r="CU38" s="182">
        <v>22.7</v>
      </c>
      <c r="CV38" s="187">
        <f>RANK(CU38,$CU$35:$CU$40,1)</f>
        <v>1</v>
      </c>
      <c r="CW38" s="202">
        <v>121.8</v>
      </c>
      <c r="CX38" s="188">
        <f>RANK(CW38,$CW$35:$CW$40,1)</f>
        <v>1</v>
      </c>
      <c r="CY38" s="189">
        <v>25.8</v>
      </c>
      <c r="CZ38" s="188">
        <v>1</v>
      </c>
      <c r="DA38" s="203">
        <v>109.4</v>
      </c>
      <c r="DB38" s="188">
        <v>2</v>
      </c>
      <c r="DC38" s="187" t="s">
        <v>72</v>
      </c>
      <c r="DD38" s="187" t="s">
        <v>72</v>
      </c>
      <c r="DE38" s="186">
        <v>127.8</v>
      </c>
      <c r="DF38" s="187">
        <v>1</v>
      </c>
      <c r="DG38" s="161">
        <v>54</v>
      </c>
      <c r="DH38" s="187">
        <f t="shared" si="120"/>
        <v>6</v>
      </c>
      <c r="DI38" s="161">
        <v>91</v>
      </c>
      <c r="DJ38" s="187">
        <f t="shared" si="121"/>
        <v>5</v>
      </c>
      <c r="DK38" s="152">
        <v>166.2</v>
      </c>
      <c r="DL38" s="192">
        <f t="shared" si="122"/>
        <v>1</v>
      </c>
      <c r="DM38" s="149">
        <v>131.1</v>
      </c>
      <c r="DN38" s="192">
        <f t="shared" si="123"/>
        <v>1</v>
      </c>
      <c r="DO38" s="201">
        <v>0</v>
      </c>
      <c r="DP38" s="187">
        <f t="shared" si="124"/>
        <v>2</v>
      </c>
      <c r="DQ38" s="186"/>
      <c r="DR38" s="192" t="e">
        <f t="shared" si="125"/>
        <v>#N/A</v>
      </c>
      <c r="DS38" s="186">
        <v>0</v>
      </c>
      <c r="DT38" s="187">
        <f t="shared" si="126"/>
        <v>2</v>
      </c>
      <c r="DU38" s="170">
        <v>0.36</v>
      </c>
      <c r="DV38" s="192"/>
      <c r="DW38" s="170">
        <v>0.2</v>
      </c>
      <c r="DX38" s="192"/>
      <c r="DY38" s="204">
        <v>609.1</v>
      </c>
      <c r="DZ38" s="205">
        <v>6</v>
      </c>
      <c r="EA38" s="206">
        <v>39.80000000000018</v>
      </c>
      <c r="EB38" s="207">
        <v>2</v>
      </c>
      <c r="EC38" s="204">
        <v>140.4</v>
      </c>
      <c r="ED38" s="208">
        <v>6</v>
      </c>
      <c r="EE38" s="209">
        <v>101.84259259259261</v>
      </c>
      <c r="EF38" s="207">
        <v>2</v>
      </c>
      <c r="EG38" s="170">
        <v>88.3</v>
      </c>
      <c r="EH38" s="207">
        <f t="shared" si="127"/>
        <v>5</v>
      </c>
      <c r="EI38" s="170">
        <v>162.7</v>
      </c>
      <c r="EJ38" s="207">
        <f t="shared" si="128"/>
        <v>1</v>
      </c>
      <c r="EK38" s="179"/>
      <c r="EL38" s="179" t="e">
        <f t="shared" si="129"/>
        <v>#N/A</v>
      </c>
      <c r="EM38" s="177">
        <v>90.2</v>
      </c>
      <c r="EN38" s="179">
        <f t="shared" si="130"/>
        <v>6</v>
      </c>
      <c r="EO38" s="177"/>
      <c r="EP38" s="179" t="e">
        <f t="shared" si="131"/>
        <v>#N/A</v>
      </c>
      <c r="EQ38" s="179">
        <v>43</v>
      </c>
      <c r="ER38" s="179">
        <f t="shared" si="132"/>
        <v>4</v>
      </c>
      <c r="ES38" s="179"/>
      <c r="ET38" s="179" t="e">
        <f t="shared" si="133"/>
        <v>#N/A</v>
      </c>
      <c r="EU38" s="177">
        <v>77.5</v>
      </c>
      <c r="EV38" s="179">
        <f t="shared" si="134"/>
        <v>2</v>
      </c>
      <c r="EW38" s="179"/>
      <c r="EX38" s="179" t="e">
        <f t="shared" si="135"/>
        <v>#N/A</v>
      </c>
      <c r="EY38" s="179"/>
      <c r="EZ38" s="179" t="e">
        <f t="shared" si="136"/>
        <v>#N/A</v>
      </c>
      <c r="FA38" s="179"/>
      <c r="FB38" s="179" t="e">
        <f t="shared" si="137"/>
        <v>#N/A</v>
      </c>
      <c r="FC38" s="180"/>
      <c r="FD38" s="179" t="e">
        <f t="shared" si="138"/>
        <v>#N/A</v>
      </c>
      <c r="FE38" s="180"/>
      <c r="FF38" s="179" t="e">
        <f t="shared" si="139"/>
        <v>#N/A</v>
      </c>
      <c r="FG38" s="177">
        <v>55.9</v>
      </c>
      <c r="FH38" s="179">
        <f t="shared" si="140"/>
        <v>5</v>
      </c>
      <c r="FI38" s="177"/>
      <c r="FJ38" s="179" t="e">
        <f t="shared" si="141"/>
        <v>#N/A</v>
      </c>
      <c r="FK38" s="180">
        <v>427.5</v>
      </c>
      <c r="FL38" s="179">
        <f t="shared" si="142"/>
        <v>2</v>
      </c>
      <c r="FM38" s="179"/>
      <c r="FN38" s="179" t="e">
        <f t="shared" si="143"/>
        <v>#N/A</v>
      </c>
      <c r="FO38" s="95">
        <v>357</v>
      </c>
      <c r="FP38" s="129">
        <f t="shared" si="144"/>
        <v>6</v>
      </c>
      <c r="FQ38" s="95">
        <v>583.4</v>
      </c>
      <c r="FR38" s="129">
        <f t="shared" si="145"/>
        <v>2</v>
      </c>
      <c r="FS38" s="78">
        <v>90.8</v>
      </c>
      <c r="FT38" s="120">
        <f t="shared" si="146"/>
        <v>5</v>
      </c>
      <c r="FU38" s="78">
        <v>94.2</v>
      </c>
      <c r="FV38" s="118">
        <f t="shared" si="147"/>
        <v>5</v>
      </c>
      <c r="FW38" s="98">
        <v>159.3</v>
      </c>
      <c r="FX38" s="118">
        <f t="shared" si="148"/>
        <v>5</v>
      </c>
      <c r="FY38" s="98">
        <v>180.1</v>
      </c>
      <c r="FZ38" s="118">
        <f t="shared" si="149"/>
        <v>6</v>
      </c>
      <c r="GA38" s="95">
        <v>97</v>
      </c>
      <c r="GB38" s="118">
        <f t="shared" si="150"/>
        <v>6</v>
      </c>
      <c r="GC38" s="95">
        <v>98</v>
      </c>
      <c r="GD38" s="118">
        <f t="shared" si="151"/>
        <v>6</v>
      </c>
      <c r="GE38" s="119"/>
      <c r="GF38" s="118"/>
      <c r="GG38" s="121"/>
      <c r="GH38" s="118"/>
      <c r="GI38" s="117">
        <v>34.3</v>
      </c>
      <c r="GJ38" s="120">
        <v>1</v>
      </c>
      <c r="GK38" s="128">
        <v>33.6</v>
      </c>
      <c r="GL38" s="118">
        <v>1</v>
      </c>
      <c r="GM38" s="218">
        <f t="shared" si="152"/>
        <v>2</v>
      </c>
      <c r="GN38" s="100">
        <f t="shared" si="153"/>
        <v>1</v>
      </c>
      <c r="GO38" s="101">
        <f t="shared" si="154"/>
        <v>2.8</v>
      </c>
      <c r="GP38" s="101">
        <f t="shared" si="155"/>
        <v>2.466666666666667</v>
      </c>
    </row>
    <row r="39" spans="1:198" s="14" customFormat="1" ht="23.25" customHeight="1" thickBot="1">
      <c r="A39" s="115" t="s">
        <v>33</v>
      </c>
      <c r="B39" s="116" t="e">
        <f t="shared" si="93"/>
        <v>#N/A</v>
      </c>
      <c r="C39" s="116" t="e">
        <f t="shared" si="94"/>
        <v>#N/A</v>
      </c>
      <c r="D39" s="186">
        <v>1</v>
      </c>
      <c r="E39" s="187">
        <f t="shared" si="95"/>
        <v>1</v>
      </c>
      <c r="F39" s="186">
        <v>0</v>
      </c>
      <c r="G39" s="187">
        <f t="shared" si="96"/>
        <v>2</v>
      </c>
      <c r="H39" s="148">
        <v>2633.7</v>
      </c>
      <c r="I39" s="149">
        <f t="shared" si="97"/>
        <v>4</v>
      </c>
      <c r="J39" s="150">
        <v>1234.5</v>
      </c>
      <c r="K39" s="151">
        <f t="shared" si="98"/>
        <v>5</v>
      </c>
      <c r="L39" s="188" t="e">
        <f>RANK(#REF!,#REF!,0)</f>
        <v>#REF!</v>
      </c>
      <c r="M39" s="189"/>
      <c r="N39" s="188"/>
      <c r="O39" s="189"/>
      <c r="P39" s="188"/>
      <c r="Q39" s="189"/>
      <c r="R39" s="188"/>
      <c r="S39" s="189"/>
      <c r="T39" s="188"/>
      <c r="U39" s="189"/>
      <c r="V39" s="188"/>
      <c r="W39" s="189"/>
      <c r="X39" s="188"/>
      <c r="Y39" s="189"/>
      <c r="Z39" s="188"/>
      <c r="AA39" s="189"/>
      <c r="AB39" s="188"/>
      <c r="AC39" s="188"/>
      <c r="AD39" s="188"/>
      <c r="AE39" s="189"/>
      <c r="AF39" s="188"/>
      <c r="AG39" s="189"/>
      <c r="AH39" s="188"/>
      <c r="AI39" s="189"/>
      <c r="AJ39" s="188"/>
      <c r="AK39" s="191">
        <v>123.8</v>
      </c>
      <c r="AL39" s="188">
        <f t="shared" si="99"/>
        <v>3</v>
      </c>
      <c r="AM39" s="191">
        <v>74.8</v>
      </c>
      <c r="AN39" s="188">
        <f t="shared" si="100"/>
        <v>4</v>
      </c>
      <c r="AO39" s="191">
        <v>2.41</v>
      </c>
      <c r="AP39" s="188">
        <f t="shared" si="101"/>
        <v>2</v>
      </c>
      <c r="AQ39" s="191">
        <v>2.89</v>
      </c>
      <c r="AR39" s="188">
        <f t="shared" si="102"/>
        <v>3</v>
      </c>
      <c r="AS39" s="153">
        <v>482.3</v>
      </c>
      <c r="AT39" s="188">
        <f t="shared" si="103"/>
        <v>5</v>
      </c>
      <c r="AU39" s="153">
        <v>1281.8</v>
      </c>
      <c r="AV39" s="188">
        <f t="shared" si="104"/>
        <v>4</v>
      </c>
      <c r="AW39" s="154" t="s">
        <v>173</v>
      </c>
      <c r="AX39" s="192"/>
      <c r="AY39" s="155">
        <v>360.5</v>
      </c>
      <c r="AZ39" s="188"/>
      <c r="BA39" s="154" t="s">
        <v>173</v>
      </c>
      <c r="BB39" s="188"/>
      <c r="BC39" s="155">
        <v>7.5</v>
      </c>
      <c r="BD39" s="187"/>
      <c r="BE39" s="193">
        <v>15.4</v>
      </c>
      <c r="BF39" s="192">
        <f t="shared" si="105"/>
        <v>4</v>
      </c>
      <c r="BG39" s="193">
        <v>25</v>
      </c>
      <c r="BH39" s="192">
        <f t="shared" si="106"/>
        <v>2</v>
      </c>
      <c r="BI39" s="193" t="s">
        <v>73</v>
      </c>
      <c r="BJ39" s="192" t="s">
        <v>72</v>
      </c>
      <c r="BK39" s="193">
        <v>0.1</v>
      </c>
      <c r="BL39" s="194">
        <f t="shared" si="107"/>
        <v>3</v>
      </c>
      <c r="BM39" s="157">
        <v>46.8</v>
      </c>
      <c r="BN39" s="195">
        <f t="shared" si="108"/>
        <v>3</v>
      </c>
      <c r="BO39" s="159">
        <v>45.5</v>
      </c>
      <c r="BP39" s="196">
        <f t="shared" si="109"/>
        <v>4</v>
      </c>
      <c r="BQ39" s="161">
        <v>118.7</v>
      </c>
      <c r="BR39" s="197">
        <f t="shared" si="110"/>
        <v>1</v>
      </c>
      <c r="BS39" s="210">
        <v>95.1</v>
      </c>
      <c r="BT39" s="187">
        <f t="shared" si="111"/>
        <v>6</v>
      </c>
      <c r="BU39" s="186">
        <v>91.7</v>
      </c>
      <c r="BV39" s="187" t="e">
        <f>RANK(BU39,$BU$35:$BU$40,0)</f>
        <v>#REF!</v>
      </c>
      <c r="BW39" s="186">
        <v>121.7</v>
      </c>
      <c r="BX39" s="187" t="e">
        <f>RANK(BW39,$BW$35:$BW$40,0)</f>
        <v>#REF!</v>
      </c>
      <c r="BY39" s="186">
        <v>101.5</v>
      </c>
      <c r="BZ39" s="187" t="e">
        <f>RANK(BY39,$BY$35:$BY$40,1)</f>
        <v>#REF!</v>
      </c>
      <c r="CA39" s="186">
        <v>134.8</v>
      </c>
      <c r="CB39" s="187" t="e">
        <f>RANK(CA39,$CA$35:$CA$40,1)</f>
        <v>#REF!</v>
      </c>
      <c r="CC39" s="186">
        <v>3.4</v>
      </c>
      <c r="CD39" s="187">
        <f t="shared" si="112"/>
        <v>3</v>
      </c>
      <c r="CE39" s="186"/>
      <c r="CF39" s="199" t="e">
        <f t="shared" si="113"/>
        <v>#N/A</v>
      </c>
      <c r="CG39" s="161">
        <v>340</v>
      </c>
      <c r="CH39" s="200">
        <f t="shared" si="114"/>
        <v>6</v>
      </c>
      <c r="CI39" s="161">
        <v>330.1</v>
      </c>
      <c r="CJ39" s="197">
        <f t="shared" si="115"/>
        <v>6</v>
      </c>
      <c r="CK39" s="201"/>
      <c r="CL39" s="192"/>
      <c r="CM39" s="201">
        <v>89.4</v>
      </c>
      <c r="CN39" s="192">
        <f t="shared" si="116"/>
        <v>4</v>
      </c>
      <c r="CO39" s="201"/>
      <c r="CP39" s="187" t="e">
        <f t="shared" si="117"/>
        <v>#N/A</v>
      </c>
      <c r="CQ39" s="186">
        <v>11.9</v>
      </c>
      <c r="CR39" s="187">
        <f t="shared" si="118"/>
        <v>5</v>
      </c>
      <c r="CS39" s="186"/>
      <c r="CT39" s="187" t="e">
        <f t="shared" si="119"/>
        <v>#N/A</v>
      </c>
      <c r="CU39" s="182"/>
      <c r="CV39" s="187"/>
      <c r="CW39" s="202"/>
      <c r="CX39" s="188"/>
      <c r="CY39" s="182"/>
      <c r="CZ39" s="188"/>
      <c r="DA39" s="203"/>
      <c r="DB39" s="188"/>
      <c r="DC39" s="187" t="s">
        <v>72</v>
      </c>
      <c r="DD39" s="187" t="s">
        <v>72</v>
      </c>
      <c r="DE39" s="187" t="s">
        <v>72</v>
      </c>
      <c r="DF39" s="187" t="s">
        <v>72</v>
      </c>
      <c r="DG39" s="161">
        <v>179</v>
      </c>
      <c r="DH39" s="187">
        <f t="shared" si="120"/>
        <v>2</v>
      </c>
      <c r="DI39" s="161">
        <v>200</v>
      </c>
      <c r="DJ39" s="187">
        <f t="shared" si="121"/>
        <v>2</v>
      </c>
      <c r="DK39" s="152">
        <v>97.9</v>
      </c>
      <c r="DL39" s="192">
        <f t="shared" si="122"/>
        <v>5</v>
      </c>
      <c r="DM39" s="149">
        <v>68.5</v>
      </c>
      <c r="DN39" s="192">
        <f t="shared" si="123"/>
        <v>6</v>
      </c>
      <c r="DO39" s="201">
        <v>0</v>
      </c>
      <c r="DP39" s="187">
        <f t="shared" si="124"/>
        <v>2</v>
      </c>
      <c r="DQ39" s="186"/>
      <c r="DR39" s="192" t="e">
        <f t="shared" si="125"/>
        <v>#N/A</v>
      </c>
      <c r="DS39" s="186">
        <v>0</v>
      </c>
      <c r="DT39" s="187">
        <f t="shared" si="126"/>
        <v>2</v>
      </c>
      <c r="DU39" s="154" t="s">
        <v>147</v>
      </c>
      <c r="DV39" s="192"/>
      <c r="DW39" s="154" t="s">
        <v>120</v>
      </c>
      <c r="DX39" s="192"/>
      <c r="DY39" s="204">
        <v>-11.7</v>
      </c>
      <c r="DZ39" s="205">
        <v>4</v>
      </c>
      <c r="EA39" s="206">
        <v>92.2</v>
      </c>
      <c r="EB39" s="207">
        <v>4</v>
      </c>
      <c r="EC39" s="204">
        <v>91.7</v>
      </c>
      <c r="ED39" s="208">
        <v>4</v>
      </c>
      <c r="EE39" s="209" t="s">
        <v>167</v>
      </c>
      <c r="EF39" s="207">
        <v>4</v>
      </c>
      <c r="EG39" s="170">
        <v>105.1</v>
      </c>
      <c r="EH39" s="207">
        <f t="shared" si="127"/>
        <v>2</v>
      </c>
      <c r="EI39" s="170">
        <v>54</v>
      </c>
      <c r="EJ39" s="207">
        <f t="shared" si="128"/>
        <v>3</v>
      </c>
      <c r="EK39" s="179"/>
      <c r="EL39" s="179" t="e">
        <f t="shared" si="129"/>
        <v>#N/A</v>
      </c>
      <c r="EM39" s="177">
        <v>114</v>
      </c>
      <c r="EN39" s="179">
        <f t="shared" si="130"/>
        <v>1</v>
      </c>
      <c r="EO39" s="177"/>
      <c r="EP39" s="179" t="e">
        <f t="shared" si="131"/>
        <v>#N/A</v>
      </c>
      <c r="EQ39" s="179">
        <v>50</v>
      </c>
      <c r="ER39" s="179">
        <f t="shared" si="132"/>
        <v>3</v>
      </c>
      <c r="ES39" s="179"/>
      <c r="ET39" s="179" t="e">
        <f t="shared" si="133"/>
        <v>#N/A</v>
      </c>
      <c r="EU39" s="177">
        <v>48.6</v>
      </c>
      <c r="EV39" s="179">
        <f t="shared" si="134"/>
        <v>6</v>
      </c>
      <c r="EW39" s="179"/>
      <c r="EX39" s="179" t="e">
        <f t="shared" si="135"/>
        <v>#N/A</v>
      </c>
      <c r="EY39" s="179"/>
      <c r="EZ39" s="179" t="e">
        <f t="shared" si="136"/>
        <v>#N/A</v>
      </c>
      <c r="FA39" s="179"/>
      <c r="FB39" s="179" t="e">
        <f t="shared" si="137"/>
        <v>#N/A</v>
      </c>
      <c r="FC39" s="180"/>
      <c r="FD39" s="179" t="e">
        <f t="shared" si="138"/>
        <v>#N/A</v>
      </c>
      <c r="FE39" s="180"/>
      <c r="FF39" s="179" t="e">
        <f t="shared" si="139"/>
        <v>#N/A</v>
      </c>
      <c r="FG39" s="177">
        <v>83.1</v>
      </c>
      <c r="FH39" s="179">
        <f t="shared" si="140"/>
        <v>1</v>
      </c>
      <c r="FI39" s="177"/>
      <c r="FJ39" s="179" t="e">
        <f t="shared" si="141"/>
        <v>#N/A</v>
      </c>
      <c r="FK39" s="180">
        <v>339.89</v>
      </c>
      <c r="FL39" s="179">
        <f t="shared" si="142"/>
        <v>4</v>
      </c>
      <c r="FM39" s="179"/>
      <c r="FN39" s="179" t="e">
        <f t="shared" si="143"/>
        <v>#N/A</v>
      </c>
      <c r="FO39" s="95">
        <v>482.7</v>
      </c>
      <c r="FP39" s="129">
        <f t="shared" si="144"/>
        <v>5</v>
      </c>
      <c r="FQ39" s="95">
        <v>252.3</v>
      </c>
      <c r="FR39" s="129">
        <f t="shared" si="145"/>
        <v>3</v>
      </c>
      <c r="FS39" s="78">
        <v>91.4</v>
      </c>
      <c r="FT39" s="120">
        <f t="shared" si="146"/>
        <v>6</v>
      </c>
      <c r="FU39" s="78">
        <v>78.7</v>
      </c>
      <c r="FV39" s="118">
        <f t="shared" si="147"/>
        <v>3</v>
      </c>
      <c r="FW39" s="98">
        <v>155.4</v>
      </c>
      <c r="FX39" s="118">
        <f t="shared" si="148"/>
        <v>6</v>
      </c>
      <c r="FY39" s="98">
        <v>192.8</v>
      </c>
      <c r="FZ39" s="118">
        <f t="shared" si="149"/>
        <v>4</v>
      </c>
      <c r="GA39" s="95">
        <v>108</v>
      </c>
      <c r="GB39" s="118">
        <f t="shared" si="150"/>
        <v>5</v>
      </c>
      <c r="GC39" s="95">
        <v>115</v>
      </c>
      <c r="GD39" s="118">
        <f t="shared" si="151"/>
        <v>5</v>
      </c>
      <c r="GE39" s="119"/>
      <c r="GF39" s="118"/>
      <c r="GG39" s="121"/>
      <c r="GH39" s="118"/>
      <c r="GI39" s="117"/>
      <c r="GJ39" s="120"/>
      <c r="GK39" s="128"/>
      <c r="GL39" s="118"/>
      <c r="GM39" s="218">
        <f t="shared" si="152"/>
        <v>5</v>
      </c>
      <c r="GN39" s="100">
        <f t="shared" si="153"/>
        <v>6</v>
      </c>
      <c r="GO39" s="101">
        <f t="shared" si="154"/>
        <v>3.75</v>
      </c>
      <c r="GP39" s="101">
        <f t="shared" si="155"/>
        <v>4.25</v>
      </c>
    </row>
    <row r="40" spans="1:198" s="14" customFormat="1" ht="23.25" customHeight="1" thickBot="1">
      <c r="A40" s="115" t="s">
        <v>34</v>
      </c>
      <c r="B40" s="116" t="e">
        <f t="shared" si="93"/>
        <v>#N/A</v>
      </c>
      <c r="C40" s="116" t="e">
        <f t="shared" si="94"/>
        <v>#N/A</v>
      </c>
      <c r="D40" s="186">
        <v>0</v>
      </c>
      <c r="E40" s="187">
        <f t="shared" si="95"/>
        <v>6</v>
      </c>
      <c r="F40" s="186">
        <v>1</v>
      </c>
      <c r="G40" s="187">
        <f t="shared" si="96"/>
        <v>1</v>
      </c>
      <c r="H40" s="148">
        <v>1686.2</v>
      </c>
      <c r="I40" s="149">
        <f t="shared" si="97"/>
        <v>5</v>
      </c>
      <c r="J40" s="150">
        <v>1927.9</v>
      </c>
      <c r="K40" s="151">
        <f t="shared" si="98"/>
        <v>4</v>
      </c>
      <c r="L40" s="188" t="e">
        <f>RANK(#REF!,#REF!,0)</f>
        <v>#REF!</v>
      </c>
      <c r="M40" s="189"/>
      <c r="N40" s="188"/>
      <c r="O40" s="189"/>
      <c r="P40" s="188"/>
      <c r="Q40" s="189"/>
      <c r="R40" s="188"/>
      <c r="S40" s="189"/>
      <c r="T40" s="188"/>
      <c r="U40" s="189"/>
      <c r="V40" s="188"/>
      <c r="W40" s="189"/>
      <c r="X40" s="188"/>
      <c r="Y40" s="189"/>
      <c r="Z40" s="188"/>
      <c r="AA40" s="189"/>
      <c r="AB40" s="188"/>
      <c r="AC40" s="188"/>
      <c r="AD40" s="188"/>
      <c r="AE40" s="189"/>
      <c r="AF40" s="188"/>
      <c r="AG40" s="189"/>
      <c r="AH40" s="188"/>
      <c r="AI40" s="189"/>
      <c r="AJ40" s="188"/>
      <c r="AK40" s="191">
        <v>69.6</v>
      </c>
      <c r="AL40" s="188">
        <f t="shared" si="99"/>
        <v>5</v>
      </c>
      <c r="AM40" s="191">
        <v>213.7</v>
      </c>
      <c r="AN40" s="188">
        <f t="shared" si="100"/>
        <v>2</v>
      </c>
      <c r="AO40" s="191">
        <v>1.56</v>
      </c>
      <c r="AP40" s="188">
        <f t="shared" si="101"/>
        <v>3</v>
      </c>
      <c r="AQ40" s="191">
        <v>4.15</v>
      </c>
      <c r="AR40" s="188">
        <f t="shared" si="102"/>
        <v>2</v>
      </c>
      <c r="AS40" s="153">
        <v>2231.6</v>
      </c>
      <c r="AT40" s="188">
        <f t="shared" si="103"/>
        <v>4</v>
      </c>
      <c r="AU40" s="153">
        <v>2151.1</v>
      </c>
      <c r="AV40" s="188">
        <f t="shared" si="104"/>
        <v>3</v>
      </c>
      <c r="AW40" s="154">
        <v>100</v>
      </c>
      <c r="AX40" s="192">
        <f>RANK(AW40,$AW$35:$AW$40,0)</f>
        <v>2</v>
      </c>
      <c r="AY40" s="155">
        <v>78.9</v>
      </c>
      <c r="AZ40" s="188">
        <f>RANK(AY40,$AY$35:$AY$40,0)</f>
        <v>4</v>
      </c>
      <c r="BA40" s="154">
        <v>22</v>
      </c>
      <c r="BB40" s="188">
        <f>RANK(BA40,$BA$35:$BA$40,0)</f>
        <v>3</v>
      </c>
      <c r="BC40" s="155">
        <v>26.1</v>
      </c>
      <c r="BD40" s="187">
        <f>RANK(BC40,$BC$35:$BC$40,0)</f>
        <v>4</v>
      </c>
      <c r="BE40" s="193">
        <v>33.3</v>
      </c>
      <c r="BF40" s="192">
        <f t="shared" si="105"/>
        <v>1</v>
      </c>
      <c r="BG40" s="193">
        <v>40</v>
      </c>
      <c r="BH40" s="192">
        <f t="shared" si="106"/>
        <v>1</v>
      </c>
      <c r="BI40" s="193">
        <v>35.4</v>
      </c>
      <c r="BJ40" s="192">
        <f>RANK(BI40,$BI$35:$BI$40,0)</f>
        <v>1</v>
      </c>
      <c r="BK40" s="193">
        <v>12.2</v>
      </c>
      <c r="BL40" s="194">
        <f t="shared" si="107"/>
        <v>1</v>
      </c>
      <c r="BM40" s="157">
        <v>47.6</v>
      </c>
      <c r="BN40" s="195">
        <f t="shared" si="108"/>
        <v>2</v>
      </c>
      <c r="BO40" s="159">
        <v>46.6</v>
      </c>
      <c r="BP40" s="196">
        <f t="shared" si="109"/>
        <v>2</v>
      </c>
      <c r="BQ40" s="161">
        <v>101.3</v>
      </c>
      <c r="BR40" s="197">
        <f t="shared" si="110"/>
        <v>6</v>
      </c>
      <c r="BS40" s="210">
        <v>98.3</v>
      </c>
      <c r="BT40" s="187">
        <f t="shared" si="111"/>
        <v>5</v>
      </c>
      <c r="BU40" s="186">
        <v>56.1</v>
      </c>
      <c r="BV40" s="187" t="e">
        <f>RANK(BU40,$BU$35:$BU$40,0)</f>
        <v>#REF!</v>
      </c>
      <c r="BW40" s="186">
        <v>156.3</v>
      </c>
      <c r="BX40" s="187" t="e">
        <f>RANK(BW40,$BW$35:$BW$40,0)</f>
        <v>#REF!</v>
      </c>
      <c r="BY40" s="186">
        <v>202.5</v>
      </c>
      <c r="BZ40" s="187" t="e">
        <f>RANK(BY40,$BY$35:$BY$40,1)</f>
        <v>#REF!</v>
      </c>
      <c r="CA40" s="186">
        <v>38.1</v>
      </c>
      <c r="CB40" s="187" t="e">
        <f>RANK(CA40,$CA$35:$CA$40,1)</f>
        <v>#REF!</v>
      </c>
      <c r="CC40" s="186">
        <v>4.9</v>
      </c>
      <c r="CD40" s="187">
        <f t="shared" si="112"/>
        <v>4</v>
      </c>
      <c r="CE40" s="186"/>
      <c r="CF40" s="199" t="e">
        <f t="shared" si="113"/>
        <v>#N/A</v>
      </c>
      <c r="CG40" s="161">
        <v>459.2</v>
      </c>
      <c r="CH40" s="200">
        <f t="shared" si="114"/>
        <v>5</v>
      </c>
      <c r="CI40" s="161">
        <v>452</v>
      </c>
      <c r="CJ40" s="197">
        <f t="shared" si="115"/>
        <v>5</v>
      </c>
      <c r="CK40" s="201"/>
      <c r="CL40" s="192"/>
      <c r="CM40" s="201">
        <v>96.8</v>
      </c>
      <c r="CN40" s="192">
        <f t="shared" si="116"/>
        <v>1</v>
      </c>
      <c r="CO40" s="201"/>
      <c r="CP40" s="187" t="e">
        <f t="shared" si="117"/>
        <v>#N/A</v>
      </c>
      <c r="CQ40" s="186">
        <v>15.6</v>
      </c>
      <c r="CR40" s="187">
        <f t="shared" si="118"/>
        <v>6</v>
      </c>
      <c r="CS40" s="186"/>
      <c r="CT40" s="187" t="e">
        <f t="shared" si="119"/>
        <v>#N/A</v>
      </c>
      <c r="CU40" s="182"/>
      <c r="CV40" s="187"/>
      <c r="CW40" s="202"/>
      <c r="CX40" s="188"/>
      <c r="CY40" s="182"/>
      <c r="CZ40" s="188"/>
      <c r="DA40" s="203"/>
      <c r="DB40" s="188"/>
      <c r="DC40" s="187" t="s">
        <v>72</v>
      </c>
      <c r="DD40" s="187" t="s">
        <v>72</v>
      </c>
      <c r="DE40" s="187" t="s">
        <v>72</v>
      </c>
      <c r="DF40" s="187" t="s">
        <v>72</v>
      </c>
      <c r="DG40" s="161">
        <v>110</v>
      </c>
      <c r="DH40" s="187">
        <f t="shared" si="120"/>
        <v>4</v>
      </c>
      <c r="DI40" s="161">
        <v>2940</v>
      </c>
      <c r="DJ40" s="187">
        <f t="shared" si="121"/>
        <v>1</v>
      </c>
      <c r="DK40" s="152">
        <v>121</v>
      </c>
      <c r="DL40" s="192">
        <f t="shared" si="122"/>
        <v>2</v>
      </c>
      <c r="DM40" s="149">
        <v>102.8</v>
      </c>
      <c r="DN40" s="192">
        <f t="shared" si="123"/>
        <v>3</v>
      </c>
      <c r="DO40" s="201">
        <v>0.1</v>
      </c>
      <c r="DP40" s="187">
        <f t="shared" si="124"/>
        <v>1</v>
      </c>
      <c r="DQ40" s="186"/>
      <c r="DR40" s="192" t="e">
        <f t="shared" si="125"/>
        <v>#N/A</v>
      </c>
      <c r="DS40" s="186">
        <v>0.1</v>
      </c>
      <c r="DT40" s="187">
        <f t="shared" si="126"/>
        <v>1</v>
      </c>
      <c r="DU40" s="170">
        <v>0.07</v>
      </c>
      <c r="DV40" s="192"/>
      <c r="DW40" s="170">
        <v>0.05</v>
      </c>
      <c r="DX40" s="192"/>
      <c r="DY40" s="204">
        <v>-718.4</v>
      </c>
      <c r="DZ40" s="205">
        <v>2</v>
      </c>
      <c r="EA40" s="206">
        <v>332.29999999999995</v>
      </c>
      <c r="EB40" s="207">
        <v>5</v>
      </c>
      <c r="EC40" s="204">
        <v>64.1</v>
      </c>
      <c r="ED40" s="208">
        <v>2</v>
      </c>
      <c r="EE40" s="209">
        <v>173.58281665190432</v>
      </c>
      <c r="EF40" s="207">
        <v>5</v>
      </c>
      <c r="EG40" s="170">
        <v>99</v>
      </c>
      <c r="EH40" s="207">
        <f t="shared" si="127"/>
        <v>4</v>
      </c>
      <c r="EI40" s="170">
        <v>9.4</v>
      </c>
      <c r="EJ40" s="207">
        <f t="shared" si="128"/>
        <v>6</v>
      </c>
      <c r="EK40" s="179"/>
      <c r="EL40" s="179" t="e">
        <f t="shared" si="129"/>
        <v>#N/A</v>
      </c>
      <c r="EM40" s="177">
        <v>102.9</v>
      </c>
      <c r="EN40" s="179">
        <f t="shared" si="130"/>
        <v>5</v>
      </c>
      <c r="EO40" s="177"/>
      <c r="EP40" s="179" t="e">
        <f t="shared" si="131"/>
        <v>#N/A</v>
      </c>
      <c r="EQ40" s="179">
        <v>51</v>
      </c>
      <c r="ER40" s="179">
        <f t="shared" si="132"/>
        <v>2</v>
      </c>
      <c r="ES40" s="179"/>
      <c r="ET40" s="179" t="e">
        <f t="shared" si="133"/>
        <v>#N/A</v>
      </c>
      <c r="EU40" s="177">
        <v>59.9</v>
      </c>
      <c r="EV40" s="179">
        <f t="shared" si="134"/>
        <v>5</v>
      </c>
      <c r="EW40" s="179"/>
      <c r="EX40" s="179" t="e">
        <f t="shared" si="135"/>
        <v>#N/A</v>
      </c>
      <c r="EY40" s="179"/>
      <c r="EZ40" s="179" t="e">
        <f t="shared" si="136"/>
        <v>#N/A</v>
      </c>
      <c r="FA40" s="179"/>
      <c r="FB40" s="179" t="e">
        <f t="shared" si="137"/>
        <v>#N/A</v>
      </c>
      <c r="FC40" s="180"/>
      <c r="FD40" s="179" t="e">
        <f t="shared" si="138"/>
        <v>#N/A</v>
      </c>
      <c r="FE40" s="180"/>
      <c r="FF40" s="179" t="e">
        <f t="shared" si="139"/>
        <v>#N/A</v>
      </c>
      <c r="FG40" s="177">
        <v>72</v>
      </c>
      <c r="FH40" s="179">
        <f t="shared" si="140"/>
        <v>2</v>
      </c>
      <c r="FI40" s="177"/>
      <c r="FJ40" s="179" t="e">
        <f t="shared" si="141"/>
        <v>#N/A</v>
      </c>
      <c r="FK40" s="180">
        <v>368.34</v>
      </c>
      <c r="FL40" s="179">
        <f t="shared" si="142"/>
        <v>3</v>
      </c>
      <c r="FM40" s="179"/>
      <c r="FN40" s="179" t="e">
        <f t="shared" si="143"/>
        <v>#N/A</v>
      </c>
      <c r="FO40" s="95">
        <v>1543.9</v>
      </c>
      <c r="FP40" s="129">
        <f t="shared" si="144"/>
        <v>1</v>
      </c>
      <c r="FQ40" s="95">
        <v>144.1</v>
      </c>
      <c r="FR40" s="129">
        <f t="shared" si="145"/>
        <v>6</v>
      </c>
      <c r="FS40" s="78">
        <v>54.6</v>
      </c>
      <c r="FT40" s="120">
        <f t="shared" si="146"/>
        <v>1</v>
      </c>
      <c r="FU40" s="78">
        <v>0</v>
      </c>
      <c r="FV40" s="118">
        <f t="shared" si="147"/>
        <v>1</v>
      </c>
      <c r="FW40" s="98">
        <v>303.64</v>
      </c>
      <c r="FX40" s="118">
        <f t="shared" si="148"/>
        <v>1</v>
      </c>
      <c r="FY40" s="98">
        <v>295.31</v>
      </c>
      <c r="FZ40" s="118">
        <f t="shared" si="149"/>
        <v>1</v>
      </c>
      <c r="GA40" s="95">
        <v>185</v>
      </c>
      <c r="GB40" s="118">
        <f t="shared" si="150"/>
        <v>1</v>
      </c>
      <c r="GC40" s="95">
        <v>152</v>
      </c>
      <c r="GD40" s="118">
        <f t="shared" si="151"/>
        <v>1</v>
      </c>
      <c r="GE40" s="119"/>
      <c r="GF40" s="118"/>
      <c r="GG40" s="122"/>
      <c r="GH40" s="118"/>
      <c r="GI40" s="117"/>
      <c r="GJ40" s="120"/>
      <c r="GK40" s="128"/>
      <c r="GL40" s="118"/>
      <c r="GM40" s="218">
        <f t="shared" si="152"/>
        <v>3</v>
      </c>
      <c r="GN40" s="100">
        <f t="shared" si="153"/>
        <v>5</v>
      </c>
      <c r="GO40" s="101">
        <f t="shared" si="154"/>
        <v>3.0714285714285716</v>
      </c>
      <c r="GP40" s="101">
        <f t="shared" si="155"/>
        <v>3.857142857142857</v>
      </c>
    </row>
    <row r="41" spans="1:199" s="8" customFormat="1" ht="22.5" customHeight="1">
      <c r="A41" s="103" t="s">
        <v>1</v>
      </c>
      <c r="B41" s="103"/>
      <c r="C41" s="103"/>
      <c r="D41" s="182">
        <f>MAX(D35:D40)</f>
        <v>1</v>
      </c>
      <c r="E41" s="211"/>
      <c r="F41" s="182">
        <f>MAX(F35:F40)</f>
        <v>1</v>
      </c>
      <c r="G41" s="182"/>
      <c r="H41" s="182">
        <f>MAX(H35:H40)</f>
        <v>71956.5</v>
      </c>
      <c r="I41" s="182"/>
      <c r="J41" s="182">
        <f>MAX(J35:J40)</f>
        <v>91329.1</v>
      </c>
      <c r="K41" s="182"/>
      <c r="L41" s="181" t="e">
        <f>MAX(L35:L40)</f>
        <v>#REF!</v>
      </c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>
        <f>MAX(AK35:AK40)</f>
        <v>7542.4</v>
      </c>
      <c r="AL41" s="181"/>
      <c r="AM41" s="181">
        <f>MAX(AM35:AM40)</f>
        <v>243.2</v>
      </c>
      <c r="AN41" s="181"/>
      <c r="AO41" s="181">
        <f>MAX(AO35:AO40)</f>
        <v>11.4</v>
      </c>
      <c r="AP41" s="181"/>
      <c r="AQ41" s="181">
        <f>MAX(AQ35:AQ40)</f>
        <v>7.06</v>
      </c>
      <c r="AR41" s="181"/>
      <c r="AS41" s="182">
        <f>MAX(AS35:AS40)</f>
        <v>11543.2</v>
      </c>
      <c r="AT41" s="182"/>
      <c r="AU41" s="182">
        <f>MAX(AU35:AU40)</f>
        <v>41797.9</v>
      </c>
      <c r="AV41" s="182"/>
      <c r="AW41" s="182">
        <f>MAX(AW35:AW40)</f>
        <v>100.1</v>
      </c>
      <c r="AX41" s="182"/>
      <c r="AY41" s="182">
        <f>MAX(AY35:AY40)</f>
        <v>360.5</v>
      </c>
      <c r="AZ41" s="188"/>
      <c r="BA41" s="182">
        <f>MAX(BA35:BA40)</f>
        <v>299.1</v>
      </c>
      <c r="BB41" s="182"/>
      <c r="BC41" s="182">
        <f>MAX(BC35:BC40)</f>
        <v>360.5</v>
      </c>
      <c r="BD41" s="182"/>
      <c r="BE41" s="182">
        <f>MAX(BE35:BE40)</f>
        <v>33.3</v>
      </c>
      <c r="BF41" s="182"/>
      <c r="BG41" s="182">
        <f>MAX(BG35:BG40)</f>
        <v>40</v>
      </c>
      <c r="BH41" s="182"/>
      <c r="BI41" s="182">
        <f>MAX(BI35:BI40)</f>
        <v>35.4</v>
      </c>
      <c r="BJ41" s="182"/>
      <c r="BK41" s="181">
        <f>MAX(BK35:BK40)</f>
        <v>12.2</v>
      </c>
      <c r="BL41" s="181"/>
      <c r="BM41" s="212">
        <f>MAX(BM35:BM40)</f>
        <v>47.7</v>
      </c>
      <c r="BN41" s="182"/>
      <c r="BO41" s="212">
        <f>MAX(BO35:BO40)</f>
        <v>48.2</v>
      </c>
      <c r="BP41" s="182"/>
      <c r="BQ41" s="212">
        <f>MAX(BQ35:BQ40)</f>
        <v>118.7</v>
      </c>
      <c r="BR41" s="182"/>
      <c r="BS41" s="182">
        <f>MAX(BS35:BS40)</f>
        <v>149.5</v>
      </c>
      <c r="BT41" s="182"/>
      <c r="BU41" s="182" t="e">
        <f aca="true" t="shared" si="156" ref="BU41:CB41">MAX(BU35:BU40)</f>
        <v>#REF!</v>
      </c>
      <c r="BV41" s="182" t="e">
        <f t="shared" si="156"/>
        <v>#REF!</v>
      </c>
      <c r="BW41" s="182" t="e">
        <f t="shared" si="156"/>
        <v>#REF!</v>
      </c>
      <c r="BX41" s="182" t="e">
        <f t="shared" si="156"/>
        <v>#REF!</v>
      </c>
      <c r="BY41" s="182" t="e">
        <f t="shared" si="156"/>
        <v>#REF!</v>
      </c>
      <c r="BZ41" s="182" t="e">
        <f t="shared" si="156"/>
        <v>#REF!</v>
      </c>
      <c r="CA41" s="182" t="e">
        <f t="shared" si="156"/>
        <v>#REF!</v>
      </c>
      <c r="CB41" s="182" t="e">
        <f t="shared" si="156"/>
        <v>#REF!</v>
      </c>
      <c r="CC41" s="182">
        <f>MAX(CC35:CC40)</f>
        <v>45.9</v>
      </c>
      <c r="CD41" s="182"/>
      <c r="CE41" s="182">
        <f>MAX(CE35:CE40)</f>
        <v>0</v>
      </c>
      <c r="CF41" s="182"/>
      <c r="CG41" s="213">
        <f>MAX(CG35:CG40)</f>
        <v>1388.2</v>
      </c>
      <c r="CH41" s="182"/>
      <c r="CI41" s="213">
        <f>MAX(CI35:CI40)</f>
        <v>1657.5</v>
      </c>
      <c r="CJ41" s="182"/>
      <c r="CK41" s="182">
        <f>MAX(CK35:CK40)</f>
        <v>0</v>
      </c>
      <c r="CL41" s="182"/>
      <c r="CM41" s="182">
        <f>MAX(CM35:CM40)</f>
        <v>96.8</v>
      </c>
      <c r="CN41" s="182"/>
      <c r="CO41" s="182">
        <f>MAX(CO35:CO40)</f>
        <v>0</v>
      </c>
      <c r="CP41" s="182"/>
      <c r="CQ41" s="182">
        <f>MAX(CQ35:CQ40)</f>
        <v>15.6</v>
      </c>
      <c r="CR41" s="182"/>
      <c r="CS41" s="182">
        <f>MAX(CS35:CS40)</f>
        <v>0</v>
      </c>
      <c r="CT41" s="182"/>
      <c r="CU41" s="182">
        <f>MAX(CU35:CU40)</f>
        <v>33.6</v>
      </c>
      <c r="CV41" s="188"/>
      <c r="CW41" s="182">
        <f>MAX(CW35:CW40)</f>
        <v>151.8</v>
      </c>
      <c r="CX41" s="182"/>
      <c r="CY41" s="182">
        <f>MAX(CY35:CY40)</f>
        <v>107.2</v>
      </c>
      <c r="CZ41" s="182"/>
      <c r="DA41" s="182">
        <f>MAX(DA35:DA40)</f>
        <v>109.4</v>
      </c>
      <c r="DB41" s="182"/>
      <c r="DC41" s="182" t="s">
        <v>72</v>
      </c>
      <c r="DD41" s="182" t="s">
        <v>72</v>
      </c>
      <c r="DE41" s="182">
        <f>MAX(DE35:DE40)</f>
        <v>130.3</v>
      </c>
      <c r="DF41" s="182" t="s">
        <v>72</v>
      </c>
      <c r="DG41" s="182">
        <f>MAX(DG35:DG40)</f>
        <v>1470</v>
      </c>
      <c r="DH41" s="182"/>
      <c r="DI41" s="182">
        <f>MAX(DI35:DI40)</f>
        <v>2940</v>
      </c>
      <c r="DJ41" s="182"/>
      <c r="DK41" s="182">
        <f>MAX(DK35:DK40)</f>
        <v>166.2</v>
      </c>
      <c r="DL41" s="182"/>
      <c r="DM41" s="182">
        <f>MAX(DM35:DM40)</f>
        <v>131.1</v>
      </c>
      <c r="DN41" s="182"/>
      <c r="DO41" s="182">
        <f>MAX(DO35:DO40)</f>
        <v>0.1</v>
      </c>
      <c r="DP41" s="182"/>
      <c r="DQ41" s="182">
        <f>MAX(DQ35:DQ40)</f>
        <v>0</v>
      </c>
      <c r="DR41" s="182"/>
      <c r="DS41" s="182">
        <f>MAX(DS35:DS40)</f>
        <v>0.1</v>
      </c>
      <c r="DT41" s="182"/>
      <c r="DU41" s="182"/>
      <c r="DV41" s="182"/>
      <c r="DW41" s="182"/>
      <c r="DX41" s="182"/>
      <c r="DY41" s="182">
        <f>MAX(DY35:DY40)</f>
        <v>609.1</v>
      </c>
      <c r="DZ41" s="182"/>
      <c r="EA41" s="182">
        <f>MAX(EA35:EA40)</f>
        <v>1855.1000000000004</v>
      </c>
      <c r="EB41" s="182"/>
      <c r="EC41" s="182">
        <f>MAX(EC35:EC40)</f>
        <v>140.4</v>
      </c>
      <c r="ED41" s="182"/>
      <c r="EE41" s="182">
        <f>MAX(EE35:EE40)</f>
        <v>173.58281665190432</v>
      </c>
      <c r="EF41" s="214"/>
      <c r="EG41" s="182">
        <f>MAX(EG35:EG40)</f>
        <v>160.4</v>
      </c>
      <c r="EH41" s="215"/>
      <c r="EI41" s="182">
        <f>MAX(EI35:EI40)</f>
        <v>162.7</v>
      </c>
      <c r="EJ41" s="182"/>
      <c r="EK41" s="182">
        <f>MAX(EK35:EK40)</f>
        <v>0</v>
      </c>
      <c r="EL41" s="182"/>
      <c r="EM41" s="182">
        <f>MAX(EM35:EM40)</f>
        <v>114</v>
      </c>
      <c r="EN41" s="182"/>
      <c r="EO41" s="182">
        <f>MAX(EO35:EO40)</f>
        <v>0</v>
      </c>
      <c r="EP41" s="182"/>
      <c r="EQ41" s="182">
        <f>MAX(EQ35:EQ40)</f>
        <v>99</v>
      </c>
      <c r="ER41" s="182"/>
      <c r="ES41" s="182">
        <f>MAX(ES35:ES40)</f>
        <v>0</v>
      </c>
      <c r="ET41" s="182"/>
      <c r="EU41" s="182">
        <f>MAX(EU35:EU40)</f>
        <v>82.9</v>
      </c>
      <c r="EV41" s="182"/>
      <c r="EW41" s="182">
        <f>MAX(EW35:EW40)</f>
        <v>0</v>
      </c>
      <c r="EX41" s="182"/>
      <c r="EY41" s="182">
        <f>MAX(EY35:EY40)</f>
        <v>0</v>
      </c>
      <c r="EZ41" s="182"/>
      <c r="FA41" s="182">
        <f>MAX(FA35:FA40)</f>
        <v>0</v>
      </c>
      <c r="FB41" s="182"/>
      <c r="FC41" s="182">
        <f>MAX(FC35:FC40)</f>
        <v>0</v>
      </c>
      <c r="FD41" s="182"/>
      <c r="FE41" s="182">
        <f>MAX(FE35:FE40)</f>
        <v>0</v>
      </c>
      <c r="FF41" s="182"/>
      <c r="FG41" s="182">
        <f>MAX(FG35:FG40)</f>
        <v>83.1</v>
      </c>
      <c r="FH41" s="182"/>
      <c r="FI41" s="182">
        <f>MAX(FI35:FI40)</f>
        <v>0</v>
      </c>
      <c r="FJ41" s="182"/>
      <c r="FK41" s="182">
        <f>MAX(FK35:FK40)</f>
        <v>434.7</v>
      </c>
      <c r="FL41" s="182"/>
      <c r="FM41" s="182">
        <f>MAX(FM35:FM40)</f>
        <v>0</v>
      </c>
      <c r="FN41" s="182"/>
      <c r="FO41" s="73">
        <f>MAX(FO35:FO40)</f>
        <v>1543.9</v>
      </c>
      <c r="FP41" s="130"/>
      <c r="FQ41" s="73">
        <f>MAX(FQ35:FQ40)</f>
        <v>633.9</v>
      </c>
      <c r="FR41" s="131"/>
      <c r="FS41" s="107">
        <f>MAX(FS35:FS40)</f>
        <v>91.4</v>
      </c>
      <c r="FT41" s="106"/>
      <c r="FU41" s="107">
        <f>MAX(FU35:FU40)</f>
        <v>104.7</v>
      </c>
      <c r="FV41" s="104"/>
      <c r="FW41" s="107">
        <f>MAX(FW35:FW40)</f>
        <v>303.64</v>
      </c>
      <c r="FX41" s="104"/>
      <c r="FY41" s="107">
        <f>MAX(FY35:FY40)</f>
        <v>295.31</v>
      </c>
      <c r="FZ41" s="104"/>
      <c r="GA41" s="104">
        <f>MAX(GA35:GA40)</f>
        <v>185</v>
      </c>
      <c r="GB41" s="104"/>
      <c r="GC41" s="104">
        <f>MAX(GC35:GC40)</f>
        <v>152</v>
      </c>
      <c r="GD41" s="104"/>
      <c r="GE41" s="104"/>
      <c r="GF41" s="106"/>
      <c r="GG41" s="104"/>
      <c r="GH41" s="104"/>
      <c r="GI41" s="73">
        <f>MAX(GI35:GI38)</f>
        <v>84.8</v>
      </c>
      <c r="GJ41" s="74"/>
      <c r="GK41" s="73"/>
      <c r="GL41" s="73"/>
      <c r="GM41" s="109"/>
      <c r="GN41" s="123"/>
      <c r="GO41" s="101"/>
      <c r="GP41" s="124"/>
      <c r="GQ41" s="16"/>
    </row>
    <row r="42" spans="1:198" s="8" customFormat="1" ht="21">
      <c r="A42" s="103" t="s">
        <v>2</v>
      </c>
      <c r="B42" s="103"/>
      <c r="C42" s="103"/>
      <c r="D42" s="182">
        <f>MIN(D35:D40)</f>
        <v>0</v>
      </c>
      <c r="E42" s="211"/>
      <c r="F42" s="182">
        <f>MIN(F35:F41)</f>
        <v>0</v>
      </c>
      <c r="G42" s="182"/>
      <c r="H42" s="182">
        <f>MIN(H35:H40)</f>
        <v>283.7</v>
      </c>
      <c r="I42" s="182"/>
      <c r="J42" s="182">
        <f>MIN(J35:J40)</f>
        <v>252.9</v>
      </c>
      <c r="K42" s="182"/>
      <c r="L42" s="181" t="e">
        <f>MIN(L35:L41)</f>
        <v>#REF!</v>
      </c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>
        <f>MIN(AK35:AK40)</f>
        <v>69.6</v>
      </c>
      <c r="AL42" s="181"/>
      <c r="AM42" s="181">
        <f>MIN(AM35:AM40)</f>
        <v>7.1</v>
      </c>
      <c r="AN42" s="181"/>
      <c r="AO42" s="181">
        <f>MIN(AO35:AO40)</f>
        <v>0.56</v>
      </c>
      <c r="AP42" s="181"/>
      <c r="AQ42" s="181">
        <f>MIN(AQ35:AQ40)</f>
        <v>0.13</v>
      </c>
      <c r="AR42" s="181"/>
      <c r="AS42" s="182">
        <f>MIN(AS35:AS41)</f>
        <v>404.3</v>
      </c>
      <c r="AT42" s="182"/>
      <c r="AU42" s="182">
        <f>MIN(AU35:AU41)</f>
        <v>983.3</v>
      </c>
      <c r="AV42" s="182"/>
      <c r="AW42" s="182">
        <f>MIN(AW35:AW41)</f>
        <v>98</v>
      </c>
      <c r="AX42" s="182"/>
      <c r="AY42" s="182">
        <f>MIN(AY35:AY41)</f>
        <v>77.6</v>
      </c>
      <c r="AZ42" s="188"/>
      <c r="BA42" s="182">
        <f>MIN(BA35:BA41)</f>
        <v>22</v>
      </c>
      <c r="BB42" s="182"/>
      <c r="BC42" s="182">
        <f>MIN(BC35:BC41)</f>
        <v>7.5</v>
      </c>
      <c r="BD42" s="182"/>
      <c r="BE42" s="182">
        <f>MIN(BE35:BE41)</f>
        <v>15.4</v>
      </c>
      <c r="BF42" s="182"/>
      <c r="BG42" s="182">
        <f>MIN(BG35:BG41)</f>
        <v>11.1</v>
      </c>
      <c r="BH42" s="182"/>
      <c r="BI42" s="182">
        <f>MIN(BI35:BI41)</f>
        <v>2.2</v>
      </c>
      <c r="BJ42" s="182"/>
      <c r="BK42" s="181">
        <f>MIN(BK35:BK41)</f>
        <v>0.1</v>
      </c>
      <c r="BL42" s="181"/>
      <c r="BM42" s="182">
        <f>MIN(BM35:BM41)</f>
        <v>37.3</v>
      </c>
      <c r="BN42" s="182"/>
      <c r="BO42" s="182">
        <f>MIN(BO35:BO41)</f>
        <v>38.3</v>
      </c>
      <c r="BP42" s="182"/>
      <c r="BQ42" s="182">
        <f>MIN(BQ35:BQ41)</f>
        <v>101.3</v>
      </c>
      <c r="BR42" s="182"/>
      <c r="BS42" s="182">
        <f>MIN(BS35:BS41)</f>
        <v>95.1</v>
      </c>
      <c r="BT42" s="182"/>
      <c r="BU42" s="182" t="e">
        <f aca="true" t="shared" si="157" ref="BU42:CB42">MIN(BU35:BU41)</f>
        <v>#REF!</v>
      </c>
      <c r="BV42" s="182" t="e">
        <f t="shared" si="157"/>
        <v>#REF!</v>
      </c>
      <c r="BW42" s="182" t="e">
        <f t="shared" si="157"/>
        <v>#REF!</v>
      </c>
      <c r="BX42" s="182" t="e">
        <f t="shared" si="157"/>
        <v>#REF!</v>
      </c>
      <c r="BY42" s="182" t="e">
        <f t="shared" si="157"/>
        <v>#REF!</v>
      </c>
      <c r="BZ42" s="182" t="e">
        <f t="shared" si="157"/>
        <v>#REF!</v>
      </c>
      <c r="CA42" s="182" t="e">
        <f t="shared" si="157"/>
        <v>#REF!</v>
      </c>
      <c r="CB42" s="182" t="e">
        <f t="shared" si="157"/>
        <v>#REF!</v>
      </c>
      <c r="CC42" s="182">
        <f>MIN(CC35:CC41)</f>
        <v>0</v>
      </c>
      <c r="CD42" s="182"/>
      <c r="CE42" s="182">
        <f>MIN(CE35:CE41)</f>
        <v>0</v>
      </c>
      <c r="CF42" s="182"/>
      <c r="CG42" s="181">
        <f>MIN(CG35:CG41)</f>
        <v>340</v>
      </c>
      <c r="CH42" s="181"/>
      <c r="CI42" s="181">
        <f>MIN(CI35:CI41)</f>
        <v>330.1</v>
      </c>
      <c r="CJ42" s="182"/>
      <c r="CK42" s="182">
        <f>MIN(CK35:CK41)</f>
        <v>0</v>
      </c>
      <c r="CL42" s="182"/>
      <c r="CM42" s="182">
        <f>MIN(CM35:CM41)</f>
        <v>87.8</v>
      </c>
      <c r="CN42" s="182"/>
      <c r="CO42" s="182">
        <f>MIN(CO35:CO41)</f>
        <v>0</v>
      </c>
      <c r="CP42" s="182"/>
      <c r="CQ42" s="182">
        <f>MIN(CQ35:CQ41)</f>
        <v>5.2</v>
      </c>
      <c r="CR42" s="182"/>
      <c r="CS42" s="182">
        <f>MIN(CS35:CS41)</f>
        <v>0</v>
      </c>
      <c r="CT42" s="182"/>
      <c r="CU42" s="182">
        <f>MIN(CU35:CU41)</f>
        <v>22.7</v>
      </c>
      <c r="CV42" s="188"/>
      <c r="CW42" s="182">
        <f>MIN(CW35:CW41)</f>
        <v>121.8</v>
      </c>
      <c r="CX42" s="182"/>
      <c r="CY42" s="182">
        <f>MIN(CY35:CY41)</f>
        <v>25.8</v>
      </c>
      <c r="CZ42" s="182"/>
      <c r="DA42" s="182">
        <f>MIN(DA35:DA41)</f>
        <v>100.9</v>
      </c>
      <c r="DB42" s="182"/>
      <c r="DC42" s="182" t="s">
        <v>72</v>
      </c>
      <c r="DD42" s="182" t="s">
        <v>72</v>
      </c>
      <c r="DE42" s="182">
        <f>MIN(DE35:DE41)</f>
        <v>127.8</v>
      </c>
      <c r="DF42" s="182" t="s">
        <v>72</v>
      </c>
      <c r="DG42" s="182">
        <f>MIN(DG35:DG41)</f>
        <v>54</v>
      </c>
      <c r="DH42" s="182"/>
      <c r="DI42" s="182">
        <f>MIN(DI35:DI41)</f>
        <v>82</v>
      </c>
      <c r="DJ42" s="182"/>
      <c r="DK42" s="182">
        <f>MIN(DK35:DK41)</f>
        <v>91.5</v>
      </c>
      <c r="DL42" s="182"/>
      <c r="DM42" s="182">
        <f>MIN(DM35:DM41)</f>
        <v>68.5</v>
      </c>
      <c r="DN42" s="182"/>
      <c r="DO42" s="182">
        <f>MIN(DO35:DO41)</f>
        <v>0</v>
      </c>
      <c r="DP42" s="182"/>
      <c r="DQ42" s="182">
        <f>MIN(DQ35:DQ41)</f>
        <v>0</v>
      </c>
      <c r="DR42" s="182"/>
      <c r="DS42" s="182">
        <f>MIN(DS35:DS41)</f>
        <v>0</v>
      </c>
      <c r="DT42" s="182"/>
      <c r="DU42" s="182"/>
      <c r="DV42" s="182"/>
      <c r="DW42" s="182"/>
      <c r="DX42" s="182"/>
      <c r="DY42" s="182">
        <f>MIN(DY35:DY40)</f>
        <v>-1859.9</v>
      </c>
      <c r="DZ42" s="182"/>
      <c r="EA42" s="182">
        <f>MIN(EA35:EA40)</f>
        <v>-66.9</v>
      </c>
      <c r="EB42" s="182"/>
      <c r="EC42" s="182">
        <f>MIN(EC35:EC41)</f>
        <v>38.2</v>
      </c>
      <c r="ED42" s="182"/>
      <c r="EE42" s="182">
        <f>MIN(EE35:EE41)</f>
        <v>45.073891625615765</v>
      </c>
      <c r="EF42" s="182"/>
      <c r="EG42" s="182">
        <f>MIN(EG35:EG40)</f>
        <v>86</v>
      </c>
      <c r="EH42" s="215"/>
      <c r="EI42" s="182">
        <f>MIN(EI35:EI41)</f>
        <v>9.4</v>
      </c>
      <c r="EJ42" s="182"/>
      <c r="EK42" s="182">
        <f>MIN(EK35:EK41)</f>
        <v>0</v>
      </c>
      <c r="EL42" s="182"/>
      <c r="EM42" s="182">
        <f>MIN(EM35:EM41)</f>
        <v>90.2</v>
      </c>
      <c r="EN42" s="182"/>
      <c r="EO42" s="182">
        <f>MIN(EO35:EO41)</f>
        <v>0</v>
      </c>
      <c r="EP42" s="182"/>
      <c r="EQ42" s="182">
        <f>MIN(EQ35:EQ41)</f>
        <v>27</v>
      </c>
      <c r="ER42" s="182"/>
      <c r="ES42" s="182">
        <f>MIN(ES35:ES41)</f>
        <v>0</v>
      </c>
      <c r="ET42" s="182"/>
      <c r="EU42" s="182">
        <f>MIN(EU35:EU41)</f>
        <v>48.6</v>
      </c>
      <c r="EV42" s="182"/>
      <c r="EW42" s="182">
        <f>MIN(EW35:EW41)</f>
        <v>0</v>
      </c>
      <c r="EX42" s="182"/>
      <c r="EY42" s="182">
        <f>MIN(EY35:EY41)</f>
        <v>0</v>
      </c>
      <c r="EZ42" s="182"/>
      <c r="FA42" s="182">
        <f>MIN(FA35:FA41)</f>
        <v>0</v>
      </c>
      <c r="FB42" s="182"/>
      <c r="FC42" s="182">
        <f>MIN(FC35:FC41)</f>
        <v>0</v>
      </c>
      <c r="FD42" s="182"/>
      <c r="FE42" s="182">
        <f>MIN(FE35:FE41)</f>
        <v>0</v>
      </c>
      <c r="FF42" s="182"/>
      <c r="FG42" s="182">
        <f>MIN(FG35:FG41)</f>
        <v>55.3</v>
      </c>
      <c r="FH42" s="182"/>
      <c r="FI42" s="182">
        <f>MIN(FI35:FI41)</f>
        <v>0</v>
      </c>
      <c r="FJ42" s="182"/>
      <c r="FK42" s="182">
        <f>MIN(FK35:FK41)</f>
        <v>335.01</v>
      </c>
      <c r="FL42" s="182"/>
      <c r="FM42" s="182">
        <f>MIN(FM35:FM41)</f>
        <v>0</v>
      </c>
      <c r="FN42" s="182"/>
      <c r="FO42" s="73">
        <f>MIN(FO35:FO41)</f>
        <v>357</v>
      </c>
      <c r="FP42" s="73"/>
      <c r="FQ42" s="73">
        <f>MIN(FQ35:FQ41)</f>
        <v>144.1</v>
      </c>
      <c r="FR42" s="73"/>
      <c r="FS42" s="104">
        <f>MIN(FS35:FS41)</f>
        <v>54.6</v>
      </c>
      <c r="FT42" s="106"/>
      <c r="FU42" s="104">
        <f>MIN(FU35:FU41)</f>
        <v>0</v>
      </c>
      <c r="FV42" s="104"/>
      <c r="FW42" s="104">
        <f>MIN(FW35:FW41)</f>
        <v>155.4</v>
      </c>
      <c r="FX42" s="104"/>
      <c r="FY42" s="104">
        <f>MIN(FY35:FY41)</f>
        <v>180.1</v>
      </c>
      <c r="FZ42" s="104"/>
      <c r="GA42" s="104">
        <f>MIN(GA35:GA41)</f>
        <v>97</v>
      </c>
      <c r="GB42" s="104"/>
      <c r="GC42" s="104">
        <f>MIN(GC35:GC41)</f>
        <v>98</v>
      </c>
      <c r="GD42" s="104"/>
      <c r="GE42" s="104"/>
      <c r="GF42" s="106"/>
      <c r="GG42" s="104"/>
      <c r="GH42" s="104"/>
      <c r="GI42" s="73">
        <f>MIN(GI35:GI38)</f>
        <v>34.3</v>
      </c>
      <c r="GJ42" s="74"/>
      <c r="GK42" s="73">
        <f>MIN(GK35:GK38)</f>
        <v>33.6</v>
      </c>
      <c r="GL42" s="73"/>
      <c r="GM42" s="109"/>
      <c r="GN42" s="123"/>
      <c r="GO42" s="101"/>
      <c r="GP42" s="105"/>
    </row>
    <row r="43" spans="1:198" ht="18" customHeight="1">
      <c r="A43" s="17"/>
      <c r="B43" s="17"/>
      <c r="C43" s="17"/>
      <c r="D43" s="237"/>
      <c r="E43" s="237"/>
      <c r="F43" s="237"/>
      <c r="G43" s="237"/>
      <c r="H43" s="238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37"/>
      <c r="FL43" s="237"/>
      <c r="FM43" s="237"/>
      <c r="FN43" s="237"/>
      <c r="FO43" s="10"/>
      <c r="FP43" s="10"/>
      <c r="FQ43" s="10"/>
      <c r="FR43" s="10"/>
      <c r="FS43" s="79"/>
      <c r="FT43" s="11"/>
      <c r="FU43" s="11"/>
      <c r="FV43" s="12"/>
      <c r="FW43" s="12"/>
      <c r="FX43" s="12"/>
      <c r="FY43" s="12"/>
      <c r="FZ43" s="12"/>
      <c r="GA43" s="12"/>
      <c r="GB43" s="12"/>
      <c r="GC43" s="12"/>
      <c r="GD43" s="12"/>
      <c r="GE43" s="11"/>
      <c r="GF43" s="11"/>
      <c r="GG43" s="11"/>
      <c r="GH43" s="12"/>
      <c r="GI43" s="61"/>
      <c r="GJ43" s="61"/>
      <c r="GK43" s="61"/>
      <c r="GL43" s="75"/>
      <c r="GM43" s="18"/>
      <c r="GN43" s="219"/>
      <c r="GO43" s="69"/>
      <c r="GP43" s="217"/>
    </row>
    <row r="44" spans="1:198" s="30" customFormat="1" ht="20.25" customHeight="1" thickBot="1">
      <c r="A44" s="20" t="s">
        <v>35</v>
      </c>
      <c r="B44" s="20"/>
      <c r="C44" s="20"/>
      <c r="D44" s="21">
        <v>0</v>
      </c>
      <c r="E44" s="4"/>
      <c r="F44" s="21">
        <v>9.6</v>
      </c>
      <c r="G44" s="25"/>
      <c r="H44" s="23">
        <v>5268.6</v>
      </c>
      <c r="I44" s="126"/>
      <c r="J44" s="140">
        <v>5762.8</v>
      </c>
      <c r="K44" s="21"/>
      <c r="L44" s="21"/>
      <c r="M44" s="22">
        <v>98</v>
      </c>
      <c r="N44" s="21"/>
      <c r="O44" s="22">
        <v>92</v>
      </c>
      <c r="P44" s="21"/>
      <c r="Q44" s="22">
        <v>102</v>
      </c>
      <c r="R44" s="22"/>
      <c r="S44" s="22">
        <v>96</v>
      </c>
      <c r="T44" s="21"/>
      <c r="U44" s="22">
        <v>96</v>
      </c>
      <c r="V44" s="21"/>
      <c r="W44" s="22">
        <v>100</v>
      </c>
      <c r="X44" s="21"/>
      <c r="Y44" s="22">
        <v>518</v>
      </c>
      <c r="Z44" s="21"/>
      <c r="AA44" s="22">
        <v>126</v>
      </c>
      <c r="AB44" s="21"/>
      <c r="AC44" s="21">
        <v>101.8</v>
      </c>
      <c r="AD44" s="21"/>
      <c r="AE44" s="21">
        <v>103.2</v>
      </c>
      <c r="AF44" s="21"/>
      <c r="AG44" s="21">
        <v>101.6</v>
      </c>
      <c r="AH44" s="21"/>
      <c r="AI44" s="21">
        <v>106.3</v>
      </c>
      <c r="AJ44" s="21"/>
      <c r="AK44" s="77">
        <v>105.6</v>
      </c>
      <c r="AL44" s="21"/>
      <c r="AM44" s="21">
        <v>100.7</v>
      </c>
      <c r="AN44" s="21"/>
      <c r="AO44" s="24">
        <v>1.35</v>
      </c>
      <c r="AP44" s="21"/>
      <c r="AQ44" s="24">
        <v>1.74</v>
      </c>
      <c r="AR44" s="21"/>
      <c r="AS44" s="22"/>
      <c r="AT44" s="21"/>
      <c r="AU44" s="22"/>
      <c r="AV44" s="21"/>
      <c r="AW44" s="21">
        <v>100.6</v>
      </c>
      <c r="AX44" s="25"/>
      <c r="AY44" s="21">
        <v>90.6</v>
      </c>
      <c r="AZ44" s="21"/>
      <c r="BA44" s="21">
        <v>153.8</v>
      </c>
      <c r="BB44" s="21"/>
      <c r="BC44" s="21">
        <v>153.7</v>
      </c>
      <c r="BD44" s="21"/>
      <c r="BE44" s="21"/>
      <c r="BF44" s="21"/>
      <c r="BG44" s="23"/>
      <c r="BH44" s="21"/>
      <c r="BI44" s="24"/>
      <c r="BJ44" s="21"/>
      <c r="BK44" s="24"/>
      <c r="BL44" s="21"/>
      <c r="BM44" s="22">
        <v>42.6</v>
      </c>
      <c r="BN44" s="21"/>
      <c r="BO44" s="65">
        <v>43.4</v>
      </c>
      <c r="BP44" s="21"/>
      <c r="BQ44" s="21">
        <v>110.7</v>
      </c>
      <c r="BR44" s="21"/>
      <c r="BS44" s="21">
        <v>113.8</v>
      </c>
      <c r="BT44" s="21"/>
      <c r="BU44" s="21"/>
      <c r="BV44" s="21"/>
      <c r="BW44" s="21"/>
      <c r="BX44" s="24"/>
      <c r="BY44" s="21"/>
      <c r="BZ44" s="24"/>
      <c r="CA44" s="21"/>
      <c r="CB44" s="21"/>
      <c r="CC44" s="21"/>
      <c r="CD44" s="21"/>
      <c r="CE44" s="21"/>
      <c r="CF44" s="21"/>
      <c r="CG44" s="21">
        <v>676.9</v>
      </c>
      <c r="CH44" s="21"/>
      <c r="CI44" s="24">
        <v>700.4</v>
      </c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>
        <v>46.3</v>
      </c>
      <c r="CV44" s="21"/>
      <c r="CW44" s="21">
        <v>148.2</v>
      </c>
      <c r="CX44" s="21"/>
      <c r="CY44" s="21">
        <v>74.6</v>
      </c>
      <c r="CZ44" s="21"/>
      <c r="DA44" s="21"/>
      <c r="DB44" s="21">
        <v>97.4</v>
      </c>
      <c r="DC44" s="21"/>
      <c r="DD44" s="21"/>
      <c r="DE44" s="21"/>
      <c r="DF44" s="21"/>
      <c r="DG44" s="21"/>
      <c r="DH44" s="21"/>
      <c r="DI44" s="21"/>
      <c r="DJ44" s="21"/>
      <c r="DK44" s="21">
        <v>110.1</v>
      </c>
      <c r="DL44" s="21"/>
      <c r="DM44" s="216">
        <v>104.3</v>
      </c>
      <c r="DN44" s="21"/>
      <c r="DO44" s="21"/>
      <c r="DP44" s="21"/>
      <c r="DQ44" s="21"/>
      <c r="DR44" s="21"/>
      <c r="DS44" s="21"/>
      <c r="DT44" s="21"/>
      <c r="DU44" s="24"/>
      <c r="DV44" s="26"/>
      <c r="DW44" s="24"/>
      <c r="DX44" s="26"/>
      <c r="DY44" s="71">
        <v>-2644.4</v>
      </c>
      <c r="DZ44" s="72"/>
      <c r="EA44" s="139">
        <v>3883.800000000003</v>
      </c>
      <c r="EB44" s="26"/>
      <c r="EC44" s="71">
        <v>81.1</v>
      </c>
      <c r="ED44" s="72"/>
      <c r="EE44" s="71">
        <v>139.98887996540438</v>
      </c>
      <c r="EF44" s="26"/>
      <c r="EG44" s="100">
        <v>143.1</v>
      </c>
      <c r="EH44" s="26"/>
      <c r="EI44" s="100">
        <v>45.1</v>
      </c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4"/>
      <c r="FD44" s="21"/>
      <c r="FE44" s="24"/>
      <c r="FF44" s="21"/>
      <c r="FG44" s="21"/>
      <c r="FH44" s="21"/>
      <c r="FI44" s="21"/>
      <c r="FJ44" s="21"/>
      <c r="FK44" s="24"/>
      <c r="FL44" s="21"/>
      <c r="FM44" s="21"/>
      <c r="FN44" s="21"/>
      <c r="FO44" s="100">
        <v>732.9</v>
      </c>
      <c r="FP44" s="66"/>
      <c r="FQ44" s="100">
        <v>332.2</v>
      </c>
      <c r="FR44" s="21"/>
      <c r="FS44" s="125">
        <v>84.1</v>
      </c>
      <c r="FT44" s="28"/>
      <c r="FU44" s="66">
        <v>84.2</v>
      </c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8"/>
      <c r="GG44" s="27"/>
      <c r="GH44" s="27"/>
      <c r="GI44" s="67">
        <v>51.5</v>
      </c>
      <c r="GJ44" s="68"/>
      <c r="GK44" s="67">
        <v>48.6</v>
      </c>
      <c r="GL44" s="76"/>
      <c r="GM44" s="64"/>
      <c r="GN44" s="29"/>
      <c r="GO44" s="69"/>
      <c r="GP44" s="70"/>
    </row>
    <row r="45" spans="4:196" s="31" customFormat="1" ht="21" thickBot="1">
      <c r="D45" s="243"/>
      <c r="E45" s="244"/>
      <c r="F45" s="244"/>
      <c r="G45" s="244"/>
      <c r="H45" s="245"/>
      <c r="I45" s="245"/>
      <c r="J45" s="245"/>
      <c r="K45" s="246"/>
      <c r="L45" s="32"/>
      <c r="M45" s="32"/>
      <c r="N45" s="32"/>
      <c r="O45" s="32"/>
      <c r="P45" s="32"/>
      <c r="Q45" s="32"/>
      <c r="R45" s="32"/>
      <c r="S45" s="32"/>
      <c r="T45" s="32"/>
      <c r="U45" s="227"/>
      <c r="V45" s="227"/>
      <c r="W45" s="227"/>
      <c r="X45" s="227"/>
      <c r="Y45" s="227"/>
      <c r="Z45" s="227"/>
      <c r="AA45" s="227"/>
      <c r="AB45" s="227"/>
      <c r="AC45" s="10"/>
      <c r="AD45" s="10"/>
      <c r="AE45" s="10"/>
      <c r="AF45" s="10"/>
      <c r="AG45" s="227" t="s">
        <v>153</v>
      </c>
      <c r="AH45" s="227"/>
      <c r="AI45" s="227"/>
      <c r="AJ45" s="10"/>
      <c r="AK45" s="10"/>
      <c r="AL45" s="10"/>
      <c r="AM45" s="10"/>
      <c r="AN45" s="10"/>
      <c r="AO45" s="10"/>
      <c r="AP45" s="10"/>
      <c r="AQ45" s="10"/>
      <c r="AR45" s="10"/>
      <c r="AS45" s="33"/>
      <c r="AT45" s="33"/>
      <c r="AU45" s="34"/>
      <c r="AV45" s="34"/>
      <c r="AW45" s="35" t="s">
        <v>109</v>
      </c>
      <c r="AX45" s="35"/>
      <c r="AY45" s="35"/>
      <c r="AZ45" s="35"/>
      <c r="BA45" s="35"/>
      <c r="BB45" s="35"/>
      <c r="BC45" s="35"/>
      <c r="BD45" s="35"/>
      <c r="BE45" s="36"/>
      <c r="BF45" s="36"/>
      <c r="BG45" s="36"/>
      <c r="BH45" s="36"/>
      <c r="BI45" s="36"/>
      <c r="BJ45" s="36"/>
      <c r="BK45" s="36"/>
      <c r="BL45" s="36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7"/>
      <c r="BY45" s="37"/>
      <c r="BZ45" s="37"/>
      <c r="CA45" s="37"/>
      <c r="CB45" s="38"/>
      <c r="CC45" s="38"/>
      <c r="CD45" s="38"/>
      <c r="CE45" s="38"/>
      <c r="CF45" s="38"/>
      <c r="CG45" s="36"/>
      <c r="CH45" s="36"/>
      <c r="CI45" s="38"/>
      <c r="CJ45" s="38"/>
      <c r="CK45" s="36"/>
      <c r="CL45" s="36"/>
      <c r="CM45" s="36"/>
      <c r="CN45" s="36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Z45" s="242" t="s">
        <v>78</v>
      </c>
      <c r="DA45" s="242"/>
      <c r="DB45" s="242"/>
      <c r="DC45" s="242"/>
      <c r="DD45" s="242"/>
      <c r="DE45" s="242"/>
      <c r="DF45" s="38"/>
      <c r="DG45" s="38"/>
      <c r="DH45" s="38"/>
      <c r="DI45" s="38"/>
      <c r="DJ45" s="38"/>
      <c r="DK45" s="33"/>
      <c r="DL45" s="33"/>
      <c r="DM45" s="36"/>
      <c r="DN45" s="36"/>
      <c r="DO45" s="36"/>
      <c r="DP45" s="36"/>
      <c r="DQ45" s="36"/>
      <c r="DR45" s="36"/>
      <c r="DS45" s="36"/>
      <c r="DT45" s="36"/>
      <c r="DU45" s="39"/>
      <c r="DV45" s="39"/>
      <c r="DW45" s="39"/>
      <c r="DX45" s="39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1"/>
      <c r="FT45" s="41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1"/>
      <c r="GF45" s="41"/>
      <c r="GG45" s="42"/>
      <c r="GH45" s="42"/>
      <c r="GI45" s="62"/>
      <c r="GJ45" s="62"/>
      <c r="GK45" s="63"/>
      <c r="GL45" s="63"/>
      <c r="GM45" s="19"/>
      <c r="GN45" s="19"/>
    </row>
    <row r="46" spans="4:196" s="31" customFormat="1" ht="54" customHeight="1">
      <c r="D46" s="43" t="s">
        <v>60</v>
      </c>
      <c r="E46" s="43"/>
      <c r="F46" s="38"/>
      <c r="G46" s="38"/>
      <c r="H46" s="38"/>
      <c r="I46" s="38"/>
      <c r="J46" s="38"/>
      <c r="K46" s="38"/>
      <c r="L46" s="43"/>
      <c r="M46" s="43"/>
      <c r="N46" s="43"/>
      <c r="O46" s="43"/>
      <c r="P46" s="43"/>
      <c r="Q46" s="43"/>
      <c r="R46" s="43"/>
      <c r="S46" s="43"/>
      <c r="T46" s="43"/>
      <c r="U46" s="226"/>
      <c r="V46" s="226"/>
      <c r="W46" s="226"/>
      <c r="X46" s="226"/>
      <c r="Y46" s="226"/>
      <c r="Z46" s="226"/>
      <c r="AA46" s="226"/>
      <c r="AB46" s="226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33"/>
      <c r="AT46" s="33"/>
      <c r="AU46" s="45"/>
      <c r="AV46" s="45"/>
      <c r="AW46" s="35"/>
      <c r="AX46" s="35"/>
      <c r="AY46" s="35"/>
      <c r="AZ46" s="35"/>
      <c r="BA46" s="35"/>
      <c r="BB46" s="35"/>
      <c r="BC46" s="35"/>
      <c r="BD46" s="35"/>
      <c r="BE46" s="36"/>
      <c r="BF46" s="36"/>
      <c r="BG46" s="36"/>
      <c r="BH46" s="36"/>
      <c r="BI46" s="36"/>
      <c r="BJ46" s="36"/>
      <c r="BK46" s="36"/>
      <c r="BL46" s="36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37"/>
      <c r="CB46" s="38"/>
      <c r="CC46" s="38"/>
      <c r="CD46" s="38"/>
      <c r="CE46" s="38"/>
      <c r="CF46" s="38"/>
      <c r="CG46" s="36"/>
      <c r="CH46" s="36"/>
      <c r="CI46" s="38"/>
      <c r="CJ46" s="38"/>
      <c r="CK46" s="36"/>
      <c r="CL46" s="36"/>
      <c r="CM46" s="36"/>
      <c r="CN46" s="36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235" t="s">
        <v>151</v>
      </c>
      <c r="CZ46" s="236"/>
      <c r="DA46" s="236"/>
      <c r="DB46" s="236"/>
      <c r="DC46" s="236"/>
      <c r="DD46" s="236"/>
      <c r="DE46" s="38"/>
      <c r="DF46" s="38"/>
      <c r="DG46" s="38"/>
      <c r="DH46" s="38"/>
      <c r="DI46" s="38"/>
      <c r="DJ46" s="38"/>
      <c r="DK46" s="33"/>
      <c r="DL46" s="33"/>
      <c r="DM46" s="36"/>
      <c r="DN46" s="36"/>
      <c r="DO46" s="36"/>
      <c r="DP46" s="36"/>
      <c r="DQ46" s="36"/>
      <c r="DR46" s="36"/>
      <c r="DS46" s="36"/>
      <c r="DT46" s="36"/>
      <c r="DU46" s="39"/>
      <c r="DV46" s="39"/>
      <c r="DW46" s="39"/>
      <c r="DX46" s="39"/>
      <c r="EC46" s="235" t="s">
        <v>175</v>
      </c>
      <c r="ED46" s="241"/>
      <c r="EE46" s="241"/>
      <c r="EF46" s="241"/>
      <c r="EG46" s="241"/>
      <c r="EH46" s="241"/>
      <c r="EI46" s="241"/>
      <c r="EJ46" s="241"/>
      <c r="EK46" s="241"/>
      <c r="EL46" s="241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1"/>
      <c r="FT46" s="41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1"/>
      <c r="GF46" s="41"/>
      <c r="GG46" s="42"/>
      <c r="GH46" s="42"/>
      <c r="GI46" s="62"/>
      <c r="GJ46" s="62"/>
      <c r="GK46" s="63"/>
      <c r="GL46" s="63"/>
      <c r="GM46" s="19"/>
      <c r="GN46" s="19"/>
    </row>
    <row r="47" spans="4:194" s="31" customFormat="1" ht="41.25" customHeight="1">
      <c r="D47" s="46"/>
      <c r="E47" s="46"/>
      <c r="F47" s="47"/>
      <c r="G47" s="47"/>
      <c r="H47" s="47"/>
      <c r="I47" s="47"/>
      <c r="J47" s="47"/>
      <c r="K47" s="4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9"/>
      <c r="AT47" s="49"/>
      <c r="AU47" s="48"/>
      <c r="AV47" s="48"/>
      <c r="AW47" s="49"/>
      <c r="AX47" s="49"/>
      <c r="AY47" s="47"/>
      <c r="AZ47" s="47"/>
      <c r="BA47" s="47"/>
      <c r="BB47" s="47"/>
      <c r="BC47" s="47"/>
      <c r="BD47" s="47"/>
      <c r="BE47" s="42"/>
      <c r="BF47" s="42"/>
      <c r="BG47" s="42"/>
      <c r="BH47" s="42"/>
      <c r="BI47" s="42"/>
      <c r="BJ47" s="42"/>
      <c r="BK47" s="42"/>
      <c r="BL47" s="42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2"/>
      <c r="CH47" s="42"/>
      <c r="CI47" s="47"/>
      <c r="CJ47" s="47"/>
      <c r="CK47" s="42"/>
      <c r="CL47" s="42"/>
      <c r="CM47" s="42"/>
      <c r="CN47" s="42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9"/>
      <c r="DL47" s="49"/>
      <c r="DM47" s="42"/>
      <c r="DN47" s="42"/>
      <c r="DO47" s="42"/>
      <c r="DP47" s="42"/>
      <c r="DQ47" s="42"/>
      <c r="DR47" s="42"/>
      <c r="DS47" s="42"/>
      <c r="DT47" s="42"/>
      <c r="DU47" s="41"/>
      <c r="DV47" s="41"/>
      <c r="DW47" s="41"/>
      <c r="DX47" s="41"/>
      <c r="DY47" s="50"/>
      <c r="DZ47" s="41"/>
      <c r="EA47" s="41"/>
      <c r="EB47" s="41"/>
      <c r="EC47" s="41"/>
      <c r="ED47" s="41"/>
      <c r="EE47" s="41"/>
      <c r="EF47" s="41"/>
      <c r="EG47" s="41"/>
      <c r="EH47" s="41"/>
      <c r="EI47" s="42"/>
      <c r="EJ47" s="42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S47" s="41"/>
      <c r="FT47" s="41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1"/>
      <c r="GF47" s="41"/>
      <c r="GG47" s="42"/>
      <c r="GH47" s="42"/>
      <c r="GI47" s="42"/>
      <c r="GJ47" s="42"/>
      <c r="GK47" s="42"/>
      <c r="GL47" s="42"/>
    </row>
    <row r="48" spans="1:194" ht="20.25">
      <c r="A48" s="51"/>
      <c r="B48" s="51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0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</row>
    <row r="49" spans="1:194" ht="20.25">
      <c r="A49" s="51"/>
      <c r="B49" s="51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0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</row>
    <row r="50" spans="1:194" ht="20.25">
      <c r="A50" s="51"/>
      <c r="B50" s="5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0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</row>
    <row r="51" spans="1:194" ht="20.25">
      <c r="A51" s="51"/>
      <c r="B51" s="51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0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</row>
    <row r="52" spans="1:194" ht="20.25">
      <c r="A52" s="51"/>
      <c r="B52" s="51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0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</row>
    <row r="53" spans="1:194" ht="20.25">
      <c r="A53" s="51"/>
      <c r="B53" s="51"/>
      <c r="C53" s="52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</row>
    <row r="54" spans="1:194" ht="20.25">
      <c r="A54" s="51"/>
      <c r="B54" s="51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</row>
    <row r="55" spans="1:194" ht="20.25">
      <c r="A55" s="51"/>
      <c r="B55" s="51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</row>
    <row r="56" spans="1:194" ht="20.25">
      <c r="A56" s="5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</row>
    <row r="57" spans="1:194" ht="20.25">
      <c r="A57" s="51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</row>
    <row r="58" spans="1:194" ht="20.25">
      <c r="A58" s="51"/>
      <c r="B58" s="51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</row>
    <row r="59" spans="1:194" ht="20.25">
      <c r="A59" s="51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</row>
    <row r="60" spans="1:194" ht="20.25">
      <c r="A60" s="51"/>
      <c r="B60" s="51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</row>
    <row r="61" spans="1:194" ht="20.25">
      <c r="A61" s="51"/>
      <c r="B61" s="51"/>
      <c r="C61" s="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</row>
    <row r="62" spans="1:194" ht="20.25" customHeight="1">
      <c r="A62" s="51"/>
      <c r="B62" s="51"/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</row>
    <row r="63" spans="1:194" ht="20.25">
      <c r="A63" s="51"/>
      <c r="B63" s="51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</row>
    <row r="64" spans="1:194" ht="20.25">
      <c r="A64" s="51"/>
      <c r="B64" s="51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</row>
    <row r="65" spans="1:194" ht="20.25">
      <c r="A65" s="51"/>
      <c r="B65" s="51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</row>
    <row r="66" spans="1:194" ht="20.25">
      <c r="A66" s="51"/>
      <c r="B66" s="51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</row>
    <row r="67" spans="1:194" ht="20.25">
      <c r="A67" s="51"/>
      <c r="B67" s="51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</row>
    <row r="68" spans="1:194" ht="20.25">
      <c r="A68" s="51"/>
      <c r="B68" s="51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</row>
    <row r="69" spans="1:194" ht="20.25">
      <c r="A69" s="51"/>
      <c r="B69" s="51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</row>
    <row r="70" spans="1:194" ht="20.25">
      <c r="A70" s="51"/>
      <c r="B70" s="51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</row>
    <row r="71" spans="1:194" ht="20.25">
      <c r="A71" s="51"/>
      <c r="B71" s="51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</row>
    <row r="72" spans="1:194" ht="20.25">
      <c r="A72" s="51"/>
      <c r="B72" s="51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</row>
    <row r="73" spans="1:194" ht="20.25">
      <c r="A73" s="51"/>
      <c r="B73" s="51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</row>
    <row r="74" spans="1:194" ht="20.25">
      <c r="A74" s="51"/>
      <c r="B74" s="51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</row>
    <row r="75" spans="1:194" s="59" customFormat="1" ht="20.25">
      <c r="A75" s="54"/>
      <c r="B75" s="55"/>
      <c r="C75" s="56"/>
      <c r="D75" s="57"/>
      <c r="E75" s="57"/>
      <c r="F75" s="57"/>
      <c r="G75" s="57"/>
      <c r="H75" s="57"/>
      <c r="I75" s="57"/>
      <c r="J75" s="57"/>
      <c r="K75" s="57"/>
      <c r="L75" s="58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8"/>
      <c r="BV75" s="58"/>
      <c r="BW75" s="58"/>
      <c r="BX75" s="58"/>
      <c r="BY75" s="58"/>
      <c r="BZ75" s="58"/>
      <c r="CA75" s="58"/>
      <c r="CB75" s="58"/>
      <c r="CC75" s="57"/>
      <c r="CD75" s="57"/>
      <c r="CE75" s="57"/>
      <c r="CF75" s="57"/>
      <c r="CG75" s="57"/>
      <c r="CH75" s="57"/>
      <c r="CI75" s="57"/>
      <c r="CJ75" s="57"/>
      <c r="CK75" s="58"/>
      <c r="CL75" s="58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8"/>
      <c r="DP75" s="58"/>
      <c r="DQ75" s="58"/>
      <c r="DR75" s="58"/>
      <c r="DS75" s="58"/>
      <c r="DT75" s="58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</row>
    <row r="76" spans="1:194" s="59" customFormat="1" ht="20.25">
      <c r="A76" s="54"/>
      <c r="B76" s="55"/>
      <c r="C76" s="56"/>
      <c r="D76" s="57"/>
      <c r="E76" s="57"/>
      <c r="F76" s="57"/>
      <c r="G76" s="57"/>
      <c r="H76" s="57"/>
      <c r="I76" s="57"/>
      <c r="J76" s="57"/>
      <c r="K76" s="57"/>
      <c r="L76" s="58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8"/>
      <c r="BV76" s="58"/>
      <c r="BW76" s="58"/>
      <c r="BX76" s="58"/>
      <c r="BY76" s="58"/>
      <c r="BZ76" s="58"/>
      <c r="CA76" s="58"/>
      <c r="CB76" s="58"/>
      <c r="CC76" s="57"/>
      <c r="CD76" s="57"/>
      <c r="CE76" s="57"/>
      <c r="CF76" s="57"/>
      <c r="CG76" s="57"/>
      <c r="CH76" s="57"/>
      <c r="CI76" s="57"/>
      <c r="CJ76" s="57"/>
      <c r="CK76" s="58"/>
      <c r="CL76" s="58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8"/>
      <c r="DP76" s="58"/>
      <c r="DQ76" s="58"/>
      <c r="DR76" s="58"/>
      <c r="DS76" s="58"/>
      <c r="DT76" s="58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</row>
    <row r="77" spans="1:194" s="59" customFormat="1" ht="20.25">
      <c r="A77" s="54"/>
      <c r="B77" s="55"/>
      <c r="C77" s="56"/>
      <c r="D77" s="57"/>
      <c r="E77" s="57"/>
      <c r="F77" s="57"/>
      <c r="G77" s="57"/>
      <c r="H77" s="57"/>
      <c r="I77" s="57"/>
      <c r="J77" s="57"/>
      <c r="K77" s="57"/>
      <c r="L77" s="58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8"/>
      <c r="BV77" s="58"/>
      <c r="BW77" s="58"/>
      <c r="BX77" s="58"/>
      <c r="BY77" s="58"/>
      <c r="BZ77" s="58"/>
      <c r="CA77" s="58"/>
      <c r="CB77" s="58"/>
      <c r="CC77" s="57"/>
      <c r="CD77" s="57"/>
      <c r="CE77" s="57"/>
      <c r="CF77" s="57"/>
      <c r="CG77" s="57"/>
      <c r="CH77" s="57"/>
      <c r="CI77" s="57"/>
      <c r="CJ77" s="57"/>
      <c r="CK77" s="58"/>
      <c r="CL77" s="58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8"/>
      <c r="DP77" s="58"/>
      <c r="DQ77" s="58"/>
      <c r="DR77" s="58"/>
      <c r="DS77" s="58"/>
      <c r="DT77" s="58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</row>
    <row r="78" spans="1:194" s="59" customFormat="1" ht="20.25">
      <c r="A78" s="54"/>
      <c r="B78" s="55"/>
      <c r="C78" s="56"/>
      <c r="D78" s="57"/>
      <c r="E78" s="57"/>
      <c r="F78" s="57"/>
      <c r="G78" s="57"/>
      <c r="H78" s="57"/>
      <c r="I78" s="57"/>
      <c r="J78" s="57"/>
      <c r="K78" s="57"/>
      <c r="L78" s="58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8"/>
      <c r="BV78" s="58"/>
      <c r="BW78" s="58"/>
      <c r="BX78" s="58"/>
      <c r="BY78" s="58"/>
      <c r="BZ78" s="58"/>
      <c r="CA78" s="58"/>
      <c r="CB78" s="58"/>
      <c r="CC78" s="57"/>
      <c r="CD78" s="57"/>
      <c r="CE78" s="57"/>
      <c r="CF78" s="57"/>
      <c r="CG78" s="57"/>
      <c r="CH78" s="57"/>
      <c r="CI78" s="57"/>
      <c r="CJ78" s="57"/>
      <c r="CK78" s="58"/>
      <c r="CL78" s="58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8"/>
      <c r="DP78" s="58"/>
      <c r="DQ78" s="58"/>
      <c r="DR78" s="58"/>
      <c r="DS78" s="58"/>
      <c r="DT78" s="58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</row>
    <row r="79" spans="1:194" s="59" customFormat="1" ht="20.25">
      <c r="A79" s="54"/>
      <c r="B79" s="55"/>
      <c r="C79" s="56"/>
      <c r="D79" s="57"/>
      <c r="E79" s="57"/>
      <c r="F79" s="57"/>
      <c r="G79" s="57"/>
      <c r="H79" s="57"/>
      <c r="I79" s="57"/>
      <c r="J79" s="57"/>
      <c r="K79" s="57"/>
      <c r="L79" s="58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8"/>
      <c r="BV79" s="58"/>
      <c r="BW79" s="58"/>
      <c r="BX79" s="58"/>
      <c r="BY79" s="58"/>
      <c r="BZ79" s="58"/>
      <c r="CA79" s="58"/>
      <c r="CB79" s="58"/>
      <c r="CC79" s="57"/>
      <c r="CD79" s="57"/>
      <c r="CE79" s="57"/>
      <c r="CF79" s="57"/>
      <c r="CG79" s="57"/>
      <c r="CH79" s="57"/>
      <c r="CI79" s="57"/>
      <c r="CJ79" s="57"/>
      <c r="CK79" s="58"/>
      <c r="CL79" s="58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8"/>
      <c r="DP79" s="58"/>
      <c r="DQ79" s="58"/>
      <c r="DR79" s="58"/>
      <c r="DS79" s="58"/>
      <c r="DT79" s="58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</row>
    <row r="80" spans="1:194" s="59" customFormat="1" ht="20.25">
      <c r="A80" s="54"/>
      <c r="B80" s="55"/>
      <c r="C80" s="56"/>
      <c r="D80" s="57"/>
      <c r="E80" s="57"/>
      <c r="F80" s="57"/>
      <c r="G80" s="57"/>
      <c r="H80" s="57"/>
      <c r="I80" s="57"/>
      <c r="J80" s="57"/>
      <c r="K80" s="57"/>
      <c r="L80" s="58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8"/>
      <c r="BV80" s="58"/>
      <c r="BW80" s="58"/>
      <c r="BX80" s="58"/>
      <c r="BY80" s="58"/>
      <c r="BZ80" s="58"/>
      <c r="CA80" s="58"/>
      <c r="CB80" s="58"/>
      <c r="CC80" s="57"/>
      <c r="CD80" s="57"/>
      <c r="CE80" s="57"/>
      <c r="CF80" s="57"/>
      <c r="CG80" s="57"/>
      <c r="CH80" s="57"/>
      <c r="CI80" s="57"/>
      <c r="CJ80" s="57"/>
      <c r="CK80" s="58"/>
      <c r="CL80" s="58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8"/>
      <c r="DP80" s="58"/>
      <c r="DQ80" s="58"/>
      <c r="DR80" s="58"/>
      <c r="DS80" s="58"/>
      <c r="DT80" s="58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</row>
    <row r="81" spans="1:194" ht="2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13"/>
      <c r="AT81" s="13"/>
      <c r="AU81" s="53"/>
      <c r="AV81" s="5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53"/>
      <c r="BN81" s="53"/>
      <c r="BO81" s="53"/>
      <c r="BP81" s="53"/>
      <c r="BQ81" s="53"/>
      <c r="BR81" s="5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</row>
    <row r="82" spans="1:194" ht="20.25">
      <c r="A82" s="51"/>
      <c r="B82" s="51"/>
      <c r="C82" s="51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</row>
    <row r="83" spans="1:194" ht="20.25">
      <c r="A83" s="51"/>
      <c r="B83" s="51"/>
      <c r="C83" s="51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</row>
    <row r="84" spans="1:194" ht="20.25">
      <c r="A84" s="51"/>
      <c r="B84" s="51"/>
      <c r="C84" s="51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</row>
    <row r="85" spans="1:194" ht="20.25">
      <c r="A85" s="51"/>
      <c r="B85" s="51"/>
      <c r="C85" s="51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</row>
    <row r="86" spans="1:194" ht="20.25">
      <c r="A86" s="51"/>
      <c r="B86" s="51"/>
      <c r="C86" s="51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</row>
    <row r="87" spans="1:194" ht="20.25">
      <c r="A87" s="51"/>
      <c r="B87" s="51"/>
      <c r="C87" s="51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</row>
    <row r="88" spans="1:194" ht="20.25">
      <c r="A88" s="51"/>
      <c r="B88" s="51"/>
      <c r="C88" s="51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</row>
    <row r="89" spans="1:194" ht="20.25">
      <c r="A89" s="51"/>
      <c r="B89" s="51"/>
      <c r="C89" s="5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</row>
    <row r="90" spans="1:194" ht="20.25">
      <c r="A90" s="51"/>
      <c r="B90" s="51"/>
      <c r="C90" s="51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</row>
    <row r="91" spans="1:194" ht="20.25">
      <c r="A91" s="51"/>
      <c r="B91" s="51"/>
      <c r="C91" s="51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</row>
    <row r="92" spans="1:194" ht="20.25">
      <c r="A92" s="51"/>
      <c r="B92" s="51"/>
      <c r="C92" s="51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</row>
    <row r="93" spans="1:194" ht="20.25">
      <c r="A93" s="51"/>
      <c r="B93" s="51"/>
      <c r="C93" s="51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</row>
    <row r="94" spans="1:194" ht="20.25">
      <c r="A94" s="51"/>
      <c r="B94" s="51"/>
      <c r="C94" s="51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</row>
    <row r="95" spans="1:194" ht="20.25">
      <c r="A95" s="51"/>
      <c r="B95" s="51"/>
      <c r="C95" s="51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</row>
    <row r="96" spans="1:194" ht="18" customHeight="1">
      <c r="A96" s="51"/>
      <c r="B96" s="51"/>
      <c r="C96" s="51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</row>
    <row r="97" spans="1:194" ht="20.25">
      <c r="A97" s="51"/>
      <c r="B97" s="51"/>
      <c r="C97" s="51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</row>
    <row r="98" spans="1:194" ht="20.25">
      <c r="A98" s="51"/>
      <c r="B98" s="51"/>
      <c r="C98" s="51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</row>
    <row r="99" spans="1:194" ht="20.25">
      <c r="A99" s="51"/>
      <c r="B99" s="51"/>
      <c r="C99" s="51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</row>
    <row r="100" spans="1:194" ht="20.25">
      <c r="A100" s="51"/>
      <c r="B100" s="51"/>
      <c r="C100" s="51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</row>
    <row r="101" spans="1:194" ht="20.25">
      <c r="A101" s="51"/>
      <c r="B101" s="51"/>
      <c r="C101" s="51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</row>
    <row r="102" spans="1:194" ht="20.25">
      <c r="A102" s="51"/>
      <c r="B102" s="51"/>
      <c r="C102" s="51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</row>
    <row r="103" spans="1:194" ht="20.25">
      <c r="A103" s="51"/>
      <c r="B103" s="51"/>
      <c r="C103" s="51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</row>
    <row r="104" spans="1:194" ht="20.25">
      <c r="A104" s="51"/>
      <c r="B104" s="51"/>
      <c r="C104" s="51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</row>
    <row r="105" spans="1:194" ht="20.25">
      <c r="A105" s="51"/>
      <c r="B105" s="51"/>
      <c r="C105" s="51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</row>
    <row r="106" spans="1:194" ht="20.25">
      <c r="A106" s="51"/>
      <c r="B106" s="51"/>
      <c r="C106" s="51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</row>
    <row r="107" spans="1:194" ht="20.25">
      <c r="A107" s="51"/>
      <c r="B107" s="51"/>
      <c r="C107" s="51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</row>
    <row r="108" spans="1:194" ht="20.25">
      <c r="A108" s="51"/>
      <c r="B108" s="51"/>
      <c r="C108" s="51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</row>
    <row r="109" spans="1:194" s="59" customFormat="1" ht="20.25">
      <c r="A109" s="54"/>
      <c r="B109" s="55"/>
      <c r="C109" s="55"/>
      <c r="D109" s="57"/>
      <c r="E109" s="57"/>
      <c r="F109" s="57"/>
      <c r="G109" s="57"/>
      <c r="H109" s="57"/>
      <c r="I109" s="57"/>
      <c r="J109" s="57"/>
      <c r="K109" s="57"/>
      <c r="L109" s="58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8"/>
      <c r="BV109" s="58"/>
      <c r="BW109" s="58"/>
      <c r="BX109" s="58"/>
      <c r="BY109" s="58"/>
      <c r="BZ109" s="58"/>
      <c r="CA109" s="58"/>
      <c r="CB109" s="58"/>
      <c r="CC109" s="57"/>
      <c r="CD109" s="57"/>
      <c r="CE109" s="57"/>
      <c r="CF109" s="57"/>
      <c r="CG109" s="57"/>
      <c r="CH109" s="57"/>
      <c r="CI109" s="57"/>
      <c r="CJ109" s="57"/>
      <c r="CK109" s="58"/>
      <c r="CL109" s="58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8"/>
      <c r="DP109" s="58"/>
      <c r="DQ109" s="58"/>
      <c r="DR109" s="58"/>
      <c r="DS109" s="58"/>
      <c r="DT109" s="58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</row>
    <row r="110" spans="1:194" s="59" customFormat="1" ht="20.25">
      <c r="A110" s="54"/>
      <c r="B110" s="55"/>
      <c r="C110" s="55"/>
      <c r="D110" s="57"/>
      <c r="E110" s="57"/>
      <c r="F110" s="57"/>
      <c r="G110" s="57"/>
      <c r="H110" s="57"/>
      <c r="I110" s="57"/>
      <c r="J110" s="57"/>
      <c r="K110" s="57"/>
      <c r="L110" s="58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8"/>
      <c r="BV110" s="58"/>
      <c r="BW110" s="58"/>
      <c r="BX110" s="58"/>
      <c r="BY110" s="58"/>
      <c r="BZ110" s="58"/>
      <c r="CA110" s="58"/>
      <c r="CB110" s="58"/>
      <c r="CC110" s="57"/>
      <c r="CD110" s="57"/>
      <c r="CE110" s="57"/>
      <c r="CF110" s="57"/>
      <c r="CG110" s="57"/>
      <c r="CH110" s="57"/>
      <c r="CI110" s="57"/>
      <c r="CJ110" s="57"/>
      <c r="CK110" s="58"/>
      <c r="CL110" s="58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8"/>
      <c r="DP110" s="58"/>
      <c r="DQ110" s="58"/>
      <c r="DR110" s="58"/>
      <c r="DS110" s="58"/>
      <c r="DT110" s="58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</row>
    <row r="111" spans="1:194" s="59" customFormat="1" ht="20.25">
      <c r="A111" s="54"/>
      <c r="B111" s="55"/>
      <c r="C111" s="55"/>
      <c r="D111" s="57"/>
      <c r="E111" s="57"/>
      <c r="F111" s="57"/>
      <c r="G111" s="57"/>
      <c r="H111" s="57"/>
      <c r="I111" s="57"/>
      <c r="J111" s="57"/>
      <c r="K111" s="57"/>
      <c r="L111" s="58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8"/>
      <c r="BV111" s="58"/>
      <c r="BW111" s="58"/>
      <c r="BX111" s="58"/>
      <c r="BY111" s="58"/>
      <c r="BZ111" s="58"/>
      <c r="CA111" s="58"/>
      <c r="CB111" s="58"/>
      <c r="CC111" s="57"/>
      <c r="CD111" s="57"/>
      <c r="CE111" s="57"/>
      <c r="CF111" s="57"/>
      <c r="CG111" s="57"/>
      <c r="CH111" s="57"/>
      <c r="CI111" s="57"/>
      <c r="CJ111" s="57"/>
      <c r="CK111" s="58"/>
      <c r="CL111" s="58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8"/>
      <c r="DP111" s="58"/>
      <c r="DQ111" s="58"/>
      <c r="DR111" s="58"/>
      <c r="DS111" s="58"/>
      <c r="DT111" s="58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</row>
    <row r="112" spans="1:194" s="59" customFormat="1" ht="20.25">
      <c r="A112" s="54"/>
      <c r="B112" s="55"/>
      <c r="C112" s="55"/>
      <c r="D112" s="57"/>
      <c r="E112" s="57"/>
      <c r="F112" s="57"/>
      <c r="G112" s="57"/>
      <c r="H112" s="57"/>
      <c r="I112" s="57"/>
      <c r="J112" s="57"/>
      <c r="K112" s="57"/>
      <c r="L112" s="58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8"/>
      <c r="BV112" s="58"/>
      <c r="BW112" s="58"/>
      <c r="BX112" s="58"/>
      <c r="BY112" s="58"/>
      <c r="BZ112" s="58"/>
      <c r="CA112" s="58"/>
      <c r="CB112" s="58"/>
      <c r="CC112" s="57"/>
      <c r="CD112" s="57"/>
      <c r="CE112" s="57"/>
      <c r="CF112" s="57"/>
      <c r="CG112" s="57"/>
      <c r="CH112" s="57"/>
      <c r="CI112" s="57"/>
      <c r="CJ112" s="57"/>
      <c r="CK112" s="58"/>
      <c r="CL112" s="58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8"/>
      <c r="DP112" s="58"/>
      <c r="DQ112" s="58"/>
      <c r="DR112" s="58"/>
      <c r="DS112" s="58"/>
      <c r="DT112" s="58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</row>
    <row r="113" spans="1:194" s="59" customFormat="1" ht="20.25">
      <c r="A113" s="54"/>
      <c r="B113" s="55"/>
      <c r="C113" s="55"/>
      <c r="D113" s="57"/>
      <c r="E113" s="57"/>
      <c r="F113" s="57"/>
      <c r="G113" s="57"/>
      <c r="H113" s="57"/>
      <c r="I113" s="57"/>
      <c r="J113" s="57"/>
      <c r="K113" s="57"/>
      <c r="L113" s="58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8"/>
      <c r="BV113" s="58"/>
      <c r="BW113" s="58"/>
      <c r="BX113" s="58"/>
      <c r="BY113" s="58"/>
      <c r="BZ113" s="58"/>
      <c r="CA113" s="58"/>
      <c r="CB113" s="58"/>
      <c r="CC113" s="57"/>
      <c r="CD113" s="57"/>
      <c r="CE113" s="57"/>
      <c r="CF113" s="57"/>
      <c r="CG113" s="57"/>
      <c r="CH113" s="57"/>
      <c r="CI113" s="57"/>
      <c r="CJ113" s="57"/>
      <c r="CK113" s="58"/>
      <c r="CL113" s="58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8"/>
      <c r="DP113" s="58"/>
      <c r="DQ113" s="58"/>
      <c r="DR113" s="58"/>
      <c r="DS113" s="58"/>
      <c r="DT113" s="58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</row>
    <row r="114" spans="1:194" s="59" customFormat="1" ht="20.25">
      <c r="A114" s="54"/>
      <c r="B114" s="55"/>
      <c r="C114" s="55"/>
      <c r="D114" s="57"/>
      <c r="E114" s="57"/>
      <c r="F114" s="57"/>
      <c r="G114" s="57"/>
      <c r="H114" s="57"/>
      <c r="I114" s="57"/>
      <c r="J114" s="57"/>
      <c r="K114" s="57"/>
      <c r="L114" s="58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8"/>
      <c r="BV114" s="58"/>
      <c r="BW114" s="58"/>
      <c r="BX114" s="58"/>
      <c r="BY114" s="58"/>
      <c r="BZ114" s="58"/>
      <c r="CA114" s="58"/>
      <c r="CB114" s="58"/>
      <c r="CC114" s="57"/>
      <c r="CD114" s="57"/>
      <c r="CE114" s="57"/>
      <c r="CF114" s="57"/>
      <c r="CG114" s="57"/>
      <c r="CH114" s="57"/>
      <c r="CI114" s="57"/>
      <c r="CJ114" s="57"/>
      <c r="CK114" s="58"/>
      <c r="CL114" s="58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8"/>
      <c r="DP114" s="58"/>
      <c r="DQ114" s="58"/>
      <c r="DR114" s="58"/>
      <c r="DS114" s="58"/>
      <c r="DT114" s="58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</row>
    <row r="115" spans="12:70" ht="20.25"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U115" s="60"/>
      <c r="AV115" s="60"/>
      <c r="BM115" s="60"/>
      <c r="BN115" s="60"/>
      <c r="BO115" s="60"/>
      <c r="BP115" s="60"/>
      <c r="BQ115" s="60"/>
      <c r="BR115" s="60"/>
    </row>
    <row r="116" ht="20.25"/>
    <row r="117" ht="20.25"/>
    <row r="118" ht="20.25"/>
    <row r="119" ht="20.25"/>
    <row r="120" ht="20.25"/>
    <row r="121" ht="20.25"/>
  </sheetData>
  <sheetProtection/>
  <mergeCells count="62">
    <mergeCell ref="GM3:GP3"/>
    <mergeCell ref="GE3:GH3"/>
    <mergeCell ref="FC3:FF3"/>
    <mergeCell ref="FO3:FR3"/>
    <mergeCell ref="FS3:FV3"/>
    <mergeCell ref="GI3:GL3"/>
    <mergeCell ref="FK3:FN3"/>
    <mergeCell ref="FW3:FZ3"/>
    <mergeCell ref="GA3:GD3"/>
    <mergeCell ref="CY46:DD46"/>
    <mergeCell ref="CY3:DB3"/>
    <mergeCell ref="D43:FN43"/>
    <mergeCell ref="D34:FN34"/>
    <mergeCell ref="EC46:EL46"/>
    <mergeCell ref="CZ45:DE45"/>
    <mergeCell ref="AS3:AV3"/>
    <mergeCell ref="AW3:AZ3"/>
    <mergeCell ref="EY3:FB3"/>
    <mergeCell ref="D45:K45"/>
    <mergeCell ref="D2:Y2"/>
    <mergeCell ref="FG3:FJ3"/>
    <mergeCell ref="BI3:BL3"/>
    <mergeCell ref="BE3:BH3"/>
    <mergeCell ref="BQ3:BT3"/>
    <mergeCell ref="DC3:DF3"/>
    <mergeCell ref="D3:G3"/>
    <mergeCell ref="DG3:DJ3"/>
    <mergeCell ref="CG3:CJ3"/>
    <mergeCell ref="DO3:DT3"/>
    <mergeCell ref="DU3:DX3"/>
    <mergeCell ref="CE3:CF3"/>
    <mergeCell ref="BA3:BD3"/>
    <mergeCell ref="CU3:CX3"/>
    <mergeCell ref="CQ3:CT3"/>
    <mergeCell ref="CM3:CP3"/>
    <mergeCell ref="BM3:BP3"/>
    <mergeCell ref="DK3:DN3"/>
    <mergeCell ref="U46:AB46"/>
    <mergeCell ref="U45:AB45"/>
    <mergeCell ref="U3:X3"/>
    <mergeCell ref="BY3:BZ3"/>
    <mergeCell ref="BU3:BV3"/>
    <mergeCell ref="BW3:BX3"/>
    <mergeCell ref="AO3:AR3"/>
    <mergeCell ref="AC3:AF3"/>
    <mergeCell ref="AG3:AJ3"/>
    <mergeCell ref="AG45:AI45"/>
    <mergeCell ref="H3:K3"/>
    <mergeCell ref="Y3:AB3"/>
    <mergeCell ref="CK3:CL3"/>
    <mergeCell ref="CC3:CD3"/>
    <mergeCell ref="M3:P3"/>
    <mergeCell ref="Q3:T3"/>
    <mergeCell ref="CA3:CB3"/>
    <mergeCell ref="AK3:AN3"/>
    <mergeCell ref="EU3:EX3"/>
    <mergeCell ref="EQ3:ET3"/>
    <mergeCell ref="EM3:EP3"/>
    <mergeCell ref="EG3:EJ3"/>
    <mergeCell ref="EK3:EL3"/>
    <mergeCell ref="DY3:EB3"/>
    <mergeCell ref="EC3:EF3"/>
  </mergeCells>
  <printOptions horizontalCentered="1" verticalCentered="1"/>
  <pageMargins left="0.11811023622047245" right="0.11811023622047245" top="0.11811023622047245" bottom="0.11811023622047245" header="0" footer="0.03937007874015748"/>
  <pageSetup horizontalDpi="1200" verticalDpi="1200" orientation="portrait" paperSize="9" scale="50" r:id="rId1"/>
  <colBreaks count="7" manualBreakCount="7">
    <brk id="20" max="45" man="1"/>
    <brk id="32" max="45" man="1"/>
    <brk id="48" max="45" man="1"/>
    <brk id="68" max="45" man="1"/>
    <brk id="102" max="45" man="1"/>
    <brk id="132" max="45" man="1"/>
    <brk id="17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Пользователь Windows</cp:lastModifiedBy>
  <cp:lastPrinted>2014-07-25T06:45:02Z</cp:lastPrinted>
  <dcterms:created xsi:type="dcterms:W3CDTF">2003-08-22T07:06:02Z</dcterms:created>
  <dcterms:modified xsi:type="dcterms:W3CDTF">2014-07-28T09:30:31Z</dcterms:modified>
  <cp:category/>
  <cp:version/>
  <cp:contentType/>
  <cp:contentStatus/>
</cp:coreProperties>
</file>