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90" activeTab="0"/>
  </bookViews>
  <sheets>
    <sheet name="Дод - 2 (джерела) 2017 (2)" sheetId="1" r:id="rId1"/>
  </sheets>
  <definedNames>
    <definedName name="_ftn1" localSheetId="0">'Дод - 2 (джерела) 2017 (2)'!$A$26</definedName>
    <definedName name="_ftnref1" localSheetId="0">'Дод - 2 (джерела) 2017 (2)'!#REF!</definedName>
    <definedName name="_xlnm.Print_Area" localSheetId="0">'Дод - 2 (джерела) 2017 (2)'!$A$1:$F$26</definedName>
  </definedNames>
  <calcPr fullCalcOnLoad="1"/>
</workbook>
</file>

<file path=xl/sharedStrings.xml><?xml version="1.0" encoding="utf-8"?>
<sst xmlns="http://schemas.openxmlformats.org/spreadsheetml/2006/main" count="31" uniqueCount="27">
  <si>
    <t>Код</t>
  </si>
  <si>
    <t>Назва</t>
  </si>
  <si>
    <t>Загальний фонд</t>
  </si>
  <si>
    <t>Спеціальний фонд</t>
  </si>
  <si>
    <t>Разом</t>
  </si>
  <si>
    <t>розвитку</t>
  </si>
  <si>
    <t>Внутрішнє фінансування</t>
  </si>
  <si>
    <t>Всього за типом кредитора</t>
  </si>
  <si>
    <t>Всього за типом боргового зобов’язання</t>
  </si>
  <si>
    <t>( тис.грн.)</t>
  </si>
  <si>
    <t xml:space="preserve">у т.ч. бюджет </t>
  </si>
  <si>
    <t>Фінансування за активними операціями</t>
  </si>
  <si>
    <t>Загальне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</si>
  <si>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</si>
  <si>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</si>
  <si>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</si>
  <si>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</si>
  <si>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Зміна обсягів бюджетних коштів</t>
  </si>
  <si>
    <t xml:space="preserve">Директор Департаменту фінансів Вінницької ОДА                                                                                                                           </t>
  </si>
  <si>
    <t xml:space="preserve"> М.Копачевський</t>
  </si>
  <si>
    <t>Оборотний залишок</t>
  </si>
  <si>
    <t>Банк Україна</t>
  </si>
  <si>
    <t>Додаток 2
до розпорядження голови 
обласної державної адміністрації</t>
  </si>
  <si>
    <t>Джерела фінансування обласного бюджету на 2018 рік</t>
  </si>
  <si>
    <t>Керівник апарату облдержадміністрації</t>
  </si>
  <si>
    <t xml:space="preserve">      В.БОЙКО</t>
  </si>
  <si>
    <t>23 січня 2018 року № 31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</si>
</sst>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"/>
    <numFmt numFmtId="195" formatCode="#,##0.0000"/>
    <numFmt numFmtId="196" formatCode="#,##0.00000"/>
    <numFmt numFmtId="197" formatCode="0.0000"/>
    <numFmt numFmtId="198" formatCode="0.00000"/>
    <numFmt numFmtId="199" formatCode="#,##0.000000"/>
    <numFmt numFmtId="200" formatCode="#,##0.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5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94" fontId="3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96" fontId="8" fillId="0" borderId="0" xfId="0" applyNumberFormat="1" applyFont="1" applyFill="1" applyAlignment="1">
      <alignment/>
    </xf>
    <xf numFmtId="0" fontId="18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horizontal="center" vertical="center" wrapText="1"/>
    </xf>
    <xf numFmtId="196" fontId="16" fillId="0" borderId="10" xfId="0" applyNumberFormat="1" applyFont="1" applyFill="1" applyBorder="1" applyAlignment="1">
      <alignment horizontal="center" vertical="center" wrapText="1"/>
    </xf>
    <xf numFmtId="193" fontId="8" fillId="0" borderId="0" xfId="0" applyNumberFormat="1" applyFont="1" applyFill="1" applyAlignment="1">
      <alignment/>
    </xf>
    <xf numFmtId="196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196" fontId="3" fillId="0" borderId="10" xfId="0" applyNumberFormat="1" applyFont="1" applyFill="1" applyBorder="1" applyAlignment="1">
      <alignment horizontal="center" vertical="top" wrapText="1"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justify" wrapText="1"/>
    </xf>
    <xf numFmtId="0" fontId="1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35"/>
  <sheetViews>
    <sheetView tabSelected="1" zoomScalePageLayoutView="0" workbookViewId="0" topLeftCell="A16">
      <selection activeCell="E9" sqref="E9"/>
    </sheetView>
  </sheetViews>
  <sheetFormatPr defaultColWidth="9.00390625" defaultRowHeight="12.75"/>
  <cols>
    <col min="1" max="1" width="10.625" style="1" customWidth="1"/>
    <col min="2" max="2" width="46.875" style="1" customWidth="1"/>
    <col min="3" max="3" width="21.00390625" style="1" customWidth="1"/>
    <col min="4" max="4" width="20.125" style="1" customWidth="1"/>
    <col min="5" max="5" width="20.75390625" style="1" customWidth="1"/>
    <col min="6" max="6" width="20.125" style="1" customWidth="1"/>
    <col min="7" max="16384" width="9.125" style="1" customWidth="1"/>
  </cols>
  <sheetData>
    <row r="1" spans="1:9" ht="54.75" customHeight="1">
      <c r="A1" s="2"/>
      <c r="B1" s="3"/>
      <c r="C1" s="27"/>
      <c r="D1" s="29" t="s">
        <v>22</v>
      </c>
      <c r="E1" s="29"/>
      <c r="F1" s="29"/>
      <c r="G1" s="3"/>
      <c r="H1" s="3"/>
      <c r="I1" s="3"/>
    </row>
    <row r="2" spans="1:9" ht="18" customHeight="1">
      <c r="A2" s="2"/>
      <c r="B2" s="3"/>
      <c r="C2" s="27"/>
      <c r="D2" s="29" t="s">
        <v>26</v>
      </c>
      <c r="E2" s="29"/>
      <c r="F2" s="29"/>
      <c r="G2" s="3"/>
      <c r="H2" s="3"/>
      <c r="I2" s="3"/>
    </row>
    <row r="3" spans="1:9" ht="18" customHeight="1">
      <c r="A3" s="2"/>
      <c r="B3" s="4"/>
      <c r="C3" s="34"/>
      <c r="D3" s="34"/>
      <c r="E3" s="34"/>
      <c r="F3" s="34"/>
      <c r="G3" s="4"/>
      <c r="H3" s="4"/>
      <c r="I3" s="4"/>
    </row>
    <row r="4" spans="1:6" ht="12" customHeight="1">
      <c r="A4" s="5"/>
      <c r="C4" s="35"/>
      <c r="D4" s="35"/>
      <c r="E4" s="35"/>
      <c r="F4" s="35"/>
    </row>
    <row r="5" spans="1:6" ht="16.5" customHeight="1">
      <c r="A5" s="36"/>
      <c r="B5" s="36"/>
      <c r="C5" s="36"/>
      <c r="D5" s="36"/>
      <c r="E5" s="36"/>
      <c r="F5" s="36"/>
    </row>
    <row r="6" spans="1:6" ht="25.5" customHeight="1">
      <c r="A6" s="20"/>
      <c r="B6" s="36" t="s">
        <v>23</v>
      </c>
      <c r="C6" s="36"/>
      <c r="D6" s="36"/>
      <c r="E6" s="36"/>
      <c r="F6" s="20"/>
    </row>
    <row r="7" spans="1:6" ht="13.5" customHeight="1">
      <c r="A7" s="6"/>
      <c r="F7" s="7" t="s">
        <v>9</v>
      </c>
    </row>
    <row r="8" spans="1:6" ht="21.75" customHeight="1">
      <c r="A8" s="39" t="s">
        <v>0</v>
      </c>
      <c r="B8" s="39" t="s">
        <v>1</v>
      </c>
      <c r="C8" s="31" t="s">
        <v>2</v>
      </c>
      <c r="D8" s="30" t="s">
        <v>3</v>
      </c>
      <c r="E8" s="30"/>
      <c r="F8" s="41" t="s">
        <v>4</v>
      </c>
    </row>
    <row r="9" spans="1:6" ht="12.75">
      <c r="A9" s="39"/>
      <c r="B9" s="39"/>
      <c r="C9" s="32"/>
      <c r="D9" s="30" t="s">
        <v>4</v>
      </c>
      <c r="E9" s="8" t="s">
        <v>10</v>
      </c>
      <c r="F9" s="42"/>
    </row>
    <row r="10" spans="1:6" ht="12.75">
      <c r="A10" s="39"/>
      <c r="B10" s="39"/>
      <c r="C10" s="33"/>
      <c r="D10" s="30"/>
      <c r="E10" s="8" t="s">
        <v>5</v>
      </c>
      <c r="F10" s="43"/>
    </row>
    <row r="11" spans="1:6" ht="18.75">
      <c r="A11" s="9">
        <v>1</v>
      </c>
      <c r="B11" s="9">
        <v>2</v>
      </c>
      <c r="C11" s="9">
        <v>3</v>
      </c>
      <c r="D11" s="10">
        <v>4</v>
      </c>
      <c r="E11" s="10">
        <v>5</v>
      </c>
      <c r="F11" s="9">
        <v>6</v>
      </c>
    </row>
    <row r="12" spans="1:6" s="13" customFormat="1" ht="18.75">
      <c r="A12" s="38" t="s">
        <v>12</v>
      </c>
      <c r="B12" s="38"/>
      <c r="C12" s="28">
        <f>C13-C19</f>
        <v>0</v>
      </c>
      <c r="D12" s="28">
        <f>D13-D19</f>
        <v>0</v>
      </c>
      <c r="E12" s="28">
        <f>E13-E19</f>
        <v>0</v>
      </c>
      <c r="F12" s="28">
        <f>F13-F19</f>
        <v>0</v>
      </c>
    </row>
    <row r="13" spans="1:6" ht="18.75">
      <c r="A13" s="38" t="s">
        <v>7</v>
      </c>
      <c r="B13" s="38"/>
      <c r="C13" s="28">
        <f aca="true" t="shared" si="0" ref="C13:E14">C14</f>
        <v>-1639.249000000008</v>
      </c>
      <c r="D13" s="28">
        <f t="shared" si="0"/>
        <v>56280.86631000001</v>
      </c>
      <c r="E13" s="28">
        <f t="shared" si="0"/>
        <v>56280.86631</v>
      </c>
      <c r="F13" s="26">
        <f aca="true" t="shared" si="1" ref="F13:F24">C13+D13</f>
        <v>54641.61731</v>
      </c>
    </row>
    <row r="14" spans="1:6" ht="17.25" customHeight="1">
      <c r="A14" s="11">
        <v>200000</v>
      </c>
      <c r="B14" s="11" t="s">
        <v>6</v>
      </c>
      <c r="C14" s="28">
        <f t="shared" si="0"/>
        <v>-1639.249000000008</v>
      </c>
      <c r="D14" s="28">
        <f t="shared" si="0"/>
        <v>56280.86631000001</v>
      </c>
      <c r="E14" s="28">
        <f t="shared" si="0"/>
        <v>56280.86631</v>
      </c>
      <c r="F14" s="26">
        <f t="shared" si="1"/>
        <v>54641.61731</v>
      </c>
    </row>
    <row r="15" spans="1:6" ht="31.5" customHeight="1">
      <c r="A15" s="17">
        <v>208000</v>
      </c>
      <c r="B15" s="15" t="s">
        <v>13</v>
      </c>
      <c r="C15" s="26">
        <f>C16-C17+C18</f>
        <v>-1639.249000000008</v>
      </c>
      <c r="D15" s="26">
        <f>D16-D17+D18</f>
        <v>56280.86631000001</v>
      </c>
      <c r="E15" s="26">
        <f>E16-E17+E18</f>
        <v>56280.86631</v>
      </c>
      <c r="F15" s="26">
        <f t="shared" si="1"/>
        <v>54641.61731</v>
      </c>
    </row>
    <row r="16" spans="1:6" ht="18.75" customHeight="1">
      <c r="A16" s="17">
        <v>208100</v>
      </c>
      <c r="B16" s="15" t="s">
        <v>15</v>
      </c>
      <c r="C16" s="24">
        <f>166637.72573</f>
        <v>166637.72573</v>
      </c>
      <c r="D16" s="24">
        <f>440415.33664</f>
        <v>440415.33664</v>
      </c>
      <c r="E16" s="24">
        <f>7248.53164+54508.51172-19.69903+100</f>
        <v>61837.34433</v>
      </c>
      <c r="F16" s="26">
        <f t="shared" si="1"/>
        <v>607053.0623699999</v>
      </c>
    </row>
    <row r="17" spans="1:6" ht="18" customHeight="1">
      <c r="A17" s="17">
        <v>208200</v>
      </c>
      <c r="B17" s="15" t="s">
        <v>16</v>
      </c>
      <c r="C17" s="24">
        <f>166637.72573-133.10559</f>
        <v>166504.62014</v>
      </c>
      <c r="D17" s="24">
        <f>440415.33664-54508.51172</f>
        <v>385906.82492</v>
      </c>
      <c r="E17" s="24">
        <f>7248.53164+54508.51172-54508.51172-19.69903+100</f>
        <v>7328.832610000001</v>
      </c>
      <c r="F17" s="26">
        <f t="shared" si="1"/>
        <v>552411.44506</v>
      </c>
    </row>
    <row r="18" spans="1:6" ht="49.5" customHeight="1">
      <c r="A18" s="17">
        <v>208400</v>
      </c>
      <c r="B18" s="16" t="s">
        <v>14</v>
      </c>
      <c r="C18" s="24">
        <f>-133.10559-1639.249</f>
        <v>-1772.35459</v>
      </c>
      <c r="D18" s="24">
        <f>133.10559+1639.249</f>
        <v>1772.35459</v>
      </c>
      <c r="E18" s="24">
        <f>133.10559+1639.249</f>
        <v>1772.35459</v>
      </c>
      <c r="F18" s="23">
        <f t="shared" si="1"/>
        <v>0</v>
      </c>
    </row>
    <row r="19" spans="1:6" ht="18.75" customHeight="1">
      <c r="A19" s="38" t="s">
        <v>8</v>
      </c>
      <c r="B19" s="38"/>
      <c r="C19" s="12">
        <f>C20</f>
        <v>-1639.249000000008</v>
      </c>
      <c r="D19" s="12">
        <f>D20</f>
        <v>56280.86631000001</v>
      </c>
      <c r="E19" s="12">
        <f>E20</f>
        <v>56280.86631</v>
      </c>
      <c r="F19" s="23">
        <f t="shared" si="1"/>
        <v>54641.61731</v>
      </c>
    </row>
    <row r="20" spans="1:6" ht="22.5" customHeight="1">
      <c r="A20" s="11">
        <v>600000</v>
      </c>
      <c r="B20" s="11" t="s">
        <v>11</v>
      </c>
      <c r="C20" s="23">
        <f>C21+C24</f>
        <v>-1639.249000000008</v>
      </c>
      <c r="D20" s="23">
        <f>D21+D24</f>
        <v>56280.86631000001</v>
      </c>
      <c r="E20" s="23">
        <f>E21+E24</f>
        <v>56280.86631</v>
      </c>
      <c r="F20" s="23">
        <f t="shared" si="1"/>
        <v>54641.61731</v>
      </c>
    </row>
    <row r="21" spans="1:6" ht="20.25" customHeight="1">
      <c r="A21" s="17">
        <v>602000</v>
      </c>
      <c r="B21" s="15" t="s">
        <v>17</v>
      </c>
      <c r="C21" s="26">
        <f>C22-C23</f>
        <v>133.10558999999193</v>
      </c>
      <c r="D21" s="26">
        <f>D22-D23</f>
        <v>54508.51172000001</v>
      </c>
      <c r="E21" s="26">
        <f>E22-E23</f>
        <v>54508.511719999995</v>
      </c>
      <c r="F21" s="26">
        <f t="shared" si="1"/>
        <v>54641.61731</v>
      </c>
    </row>
    <row r="22" spans="1:6" ht="18.75" customHeight="1">
      <c r="A22" s="17">
        <v>602100</v>
      </c>
      <c r="B22" s="15" t="s">
        <v>15</v>
      </c>
      <c r="C22" s="24">
        <f>166637.72573</f>
        <v>166637.72573</v>
      </c>
      <c r="D22" s="24">
        <f>440415.33664</f>
        <v>440415.33664</v>
      </c>
      <c r="E22" s="24">
        <f>7248.53164+54508.51172-19.69903+100</f>
        <v>61837.34433</v>
      </c>
      <c r="F22" s="26">
        <f t="shared" si="1"/>
        <v>607053.0623699999</v>
      </c>
    </row>
    <row r="23" spans="1:6" ht="19.5" customHeight="1">
      <c r="A23" s="17">
        <v>602200</v>
      </c>
      <c r="B23" s="15" t="s">
        <v>16</v>
      </c>
      <c r="C23" s="24">
        <f>166637.72573-133.10559</f>
        <v>166504.62014</v>
      </c>
      <c r="D23" s="24">
        <f>440415.33664-54508.51172</f>
        <v>385906.82492</v>
      </c>
      <c r="E23" s="24">
        <f>7248.53164+54508.51172-54508.51172-19.69903+100</f>
        <v>7328.832610000001</v>
      </c>
      <c r="F23" s="26">
        <f t="shared" si="1"/>
        <v>552411.44506</v>
      </c>
    </row>
    <row r="24" spans="1:6" ht="55.5" customHeight="1">
      <c r="A24" s="18">
        <v>602400</v>
      </c>
      <c r="B24" s="16" t="s">
        <v>14</v>
      </c>
      <c r="C24" s="24">
        <f>-133.10559-1639.249</f>
        <v>-1772.35459</v>
      </c>
      <c r="D24" s="24">
        <f>133.10559+1639.249</f>
        <v>1772.35459</v>
      </c>
      <c r="E24" s="24">
        <f>133.10559+1639.249</f>
        <v>1772.35459</v>
      </c>
      <c r="F24" s="23">
        <f t="shared" si="1"/>
        <v>0</v>
      </c>
    </row>
    <row r="25" ht="20.25" customHeight="1"/>
    <row r="26" spans="1:6" ht="19.5" customHeight="1">
      <c r="A26" s="22" t="s">
        <v>24</v>
      </c>
      <c r="B26" s="22"/>
      <c r="C26" s="21"/>
      <c r="D26" s="21"/>
      <c r="E26" s="40" t="s">
        <v>25</v>
      </c>
      <c r="F26" s="40"/>
    </row>
    <row r="27" ht="18">
      <c r="A27" s="14"/>
    </row>
    <row r="28" spans="3:5" ht="12.75">
      <c r="C28" s="19"/>
      <c r="D28" s="19"/>
      <c r="E28" s="19"/>
    </row>
    <row r="29" ht="17.25" customHeight="1"/>
    <row r="30" spans="1:6" ht="18.75" hidden="1">
      <c r="A30" s="22" t="s">
        <v>18</v>
      </c>
      <c r="E30" s="37" t="s">
        <v>19</v>
      </c>
      <c r="F30" s="37"/>
    </row>
    <row r="33" spans="2:3" ht="12.75" hidden="1">
      <c r="B33" s="1" t="s">
        <v>20</v>
      </c>
      <c r="C33" s="25">
        <v>100</v>
      </c>
    </row>
    <row r="34" spans="2:3" ht="12.75" hidden="1">
      <c r="B34" s="1" t="s">
        <v>21</v>
      </c>
      <c r="C34" s="1">
        <v>78.24737</v>
      </c>
    </row>
    <row r="35" ht="12.75" hidden="1">
      <c r="C35" s="19">
        <f>C17-C33-C34</f>
        <v>166326.37277000002</v>
      </c>
    </row>
  </sheetData>
  <sheetProtection/>
  <mergeCells count="17">
    <mergeCell ref="E30:F30"/>
    <mergeCell ref="B6:E6"/>
    <mergeCell ref="A19:B19"/>
    <mergeCell ref="A13:B13"/>
    <mergeCell ref="D8:E8"/>
    <mergeCell ref="A12:B12"/>
    <mergeCell ref="A8:A10"/>
    <mergeCell ref="B8:B10"/>
    <mergeCell ref="E26:F26"/>
    <mergeCell ref="F8:F10"/>
    <mergeCell ref="D1:F1"/>
    <mergeCell ref="D2:F2"/>
    <mergeCell ref="D9:D10"/>
    <mergeCell ref="C8:C10"/>
    <mergeCell ref="C3:F3"/>
    <mergeCell ref="C4:F4"/>
    <mergeCell ref="A5:F5"/>
  </mergeCells>
  <printOptions horizontalCentered="1"/>
  <pageMargins left="0.7874015748031497" right="0.4330708661417323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semu</dc:creator>
  <cp:keywords/>
  <dc:description/>
  <cp:lastModifiedBy>Дмитрук Леся Михайлівна</cp:lastModifiedBy>
  <cp:lastPrinted>2018-01-22T06:48:50Z</cp:lastPrinted>
  <dcterms:created xsi:type="dcterms:W3CDTF">2005-04-13T13:49:28Z</dcterms:created>
  <dcterms:modified xsi:type="dcterms:W3CDTF">2018-01-31T12:42:13Z</dcterms:modified>
  <cp:category/>
  <cp:version/>
  <cp:contentType/>
  <cp:contentStatus/>
</cp:coreProperties>
</file>